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culator" sheetId="1" r:id="rId4"/>
    <sheet state="visible" name="PaymentSchedule" sheetId="2" r:id="rId5"/>
    <sheet state="hidden" name="Order" sheetId="3" r:id="rId6"/>
  </sheets>
  <definedNames>
    <definedName name="snowball">IF(strategy=4,FALSE,TRUE)</definedName>
    <definedName name="valuevx">42.314159</definedName>
    <definedName name="vertex42_copyright">"© 2007-2017 Vertex42 LLC  "</definedName>
    <definedName name="vertex42_id">"debt-reduction-calculator.xlsx"</definedName>
    <definedName name="vertex42_title">"Debt Reduction Calculator for Excel"</definedName>
    <definedName name="creditor_table">Calculator!$B$7:$E$17</definedName>
    <definedName name="strategy">Calculator!$F$24</definedName>
    <definedName hidden="1" name="Google_Sheet_Link_1475767639">strategy</definedName>
    <definedName hidden="1" name="Google_Sheet_Link_1551504629">creditor_table</definedName>
  </definedNames>
  <calcPr/>
  <extLst>
    <ext uri="GoogleSheetsCustomDataVersion2">
      <go:sheetsCustomData xmlns:go="http://customooxmlschemas.google.com/" r:id="rId7" roundtripDataChecksum="SolN3+a59xLPCh+QbV8mjuO/kxTSKfGafByTOT9X/Qk="/>
    </ext>
  </extLst>
</workbook>
</file>

<file path=xl/sharedStrings.xml><?xml version="1.0" encoding="utf-8"?>
<sst xmlns="http://schemas.openxmlformats.org/spreadsheetml/2006/main" count="148" uniqueCount="89">
  <si>
    <t>Debt Reduction Calculator</t>
  </si>
  <si>
    <t>https://www.finder.ac.id/</t>
  </si>
  <si>
    <t>Balance Date:</t>
  </si>
  <si>
    <t>Creditor Information Table</t>
  </si>
  <si>
    <t>Row</t>
  </si>
  <si>
    <t>Creditor</t>
  </si>
  <si>
    <t>Balance</t>
  </si>
  <si>
    <t>Rate</t>
  </si>
  <si>
    <t>Payment</t>
  </si>
  <si>
    <t>Custom</t>
  </si>
  <si>
    <t>Interest-only</t>
  </si>
  <si>
    <t>Card #1</t>
  </si>
  <si>
    <t>Auto Loan #1</t>
  </si>
  <si>
    <t>Auto Loan #2</t>
  </si>
  <si>
    <t>Card #2</t>
  </si>
  <si>
    <t>Student Loan #1</t>
  </si>
  <si>
    <t>Strategies</t>
  </si>
  <si>
    <t>Snowball (Lowest Balance First)</t>
  </si>
  <si>
    <t>Avalanche (Highest Interest First)</t>
  </si>
  <si>
    <t>Order Entered In Table</t>
  </si>
  <si>
    <t>No Snowball</t>
  </si>
  <si>
    <t>Custom - Highest First</t>
  </si>
  <si>
    <t xml:space="preserve">Total: </t>
  </si>
  <si>
    <t>Custom - Lowest First</t>
  </si>
  <si>
    <t xml:space="preserve">Monthly Payment: </t>
  </si>
  <si>
    <t xml:space="preserve">Initial Snowball: </t>
  </si>
  <si>
    <t xml:space="preserve">Strategy: </t>
  </si>
  <si>
    <t xml:space="preserve"> ← Choose a strategy</t>
  </si>
  <si>
    <t>Creditors in Chosen Order</t>
  </si>
  <si>
    <t>Original Balance</t>
  </si>
  <si>
    <t>Interest Paid</t>
  </si>
  <si>
    <t>Months to Pay Off</t>
  </si>
  <si>
    <t>Month Paid Off</t>
  </si>
  <si>
    <t xml:space="preserve"> . </t>
  </si>
  <si>
    <t/>
  </si>
  <si>
    <t>Total Interest Paid:</t>
  </si>
  <si>
    <t>Debt Free:</t>
  </si>
  <si>
    <t>Results are only estimates</t>
  </si>
  <si>
    <t>[42]</t>
  </si>
  <si>
    <t>Results are only estimates. Edit only the yellow cells.</t>
  </si>
  <si>
    <t>Strategy:</t>
  </si>
  <si>
    <t>Monthly Payment:</t>
  </si>
  <si>
    <t>Creditor:</t>
  </si>
  <si>
    <t>Balance:</t>
  </si>
  <si>
    <t>Rate:</t>
  </si>
  <si>
    <t>Base Payment:</t>
  </si>
  <si>
    <t>Months to Pay Off:</t>
  </si>
  <si>
    <t>Month Paid Off:</t>
  </si>
  <si>
    <t>Total Interest:</t>
  </si>
  <si>
    <t>Error Code:</t>
  </si>
  <si>
    <t>Monthly Payments</t>
  </si>
  <si>
    <t>Balance AFTER Payment</t>
  </si>
  <si>
    <t>Interest</t>
  </si>
  <si>
    <t>Payment Before Snowball</t>
  </si>
  <si>
    <t>Extra Payment</t>
  </si>
  <si>
    <t>No.</t>
  </si>
  <si>
    <t>Month</t>
  </si>
  <si>
    <t>Snowball</t>
  </si>
  <si>
    <t>Additional</t>
  </si>
  <si>
    <t>END BALANCE</t>
  </si>
  <si>
    <t>TOTAL</t>
  </si>
  <si>
    <t>Order of Payments</t>
  </si>
  <si>
    <t>© 2007 Vertex42.com</t>
  </si>
  <si>
    <t>This worksheet is used to rank and order the debts according to either minimum balance or highest interest rate.</t>
  </si>
  <si>
    <t>The purpose for using this method is to avoid VBA macros and allow the use of the drop-down boxes for the strategy.</t>
  </si>
  <si>
    <t>Original List</t>
  </si>
  <si>
    <t>Column</t>
  </si>
  <si>
    <t>Percent</t>
  </si>
  <si>
    <t>Include</t>
  </si>
  <si>
    <t>Length of Array:</t>
  </si>
  <si>
    <t>Truncated List</t>
  </si>
  <si>
    <t>RANK Min Bal</t>
  </si>
  <si>
    <t>RANK High Perc</t>
  </si>
  <si>
    <t>RANK Custom-Highest1st</t>
  </si>
  <si>
    <t>RANK Custom-Lowest1st</t>
  </si>
  <si>
    <t>Minimum BALANCE First</t>
  </si>
  <si>
    <t>Order</t>
  </si>
  <si>
    <t>Rank</t>
  </si>
  <si>
    <t>Sorted Trunc Columns:</t>
  </si>
  <si>
    <t>Sorted Orig Columns:</t>
  </si>
  <si>
    <t>Sorted Ranks</t>
  </si>
  <si>
    <t># of Same Rank</t>
  </si>
  <si>
    <t>First</t>
  </si>
  <si>
    <t>Position of First</t>
  </si>
  <si>
    <t>Relative %Rank</t>
  </si>
  <si>
    <t>Relative Sorted Column</t>
  </si>
  <si>
    <t>Highest INTEREST First</t>
  </si>
  <si>
    <t>Column Index</t>
  </si>
  <si>
    <t>Sorted Columns: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</si>
</sst>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_(* #,##0.00_);_(* \(#,##0.00\);_(* &quot;-&quot;??_);_(@_)"/>
    <numFmt numFmtId="166" formatCode="0;\-0;* &quot;-&quot;??"/>
    <numFmt numFmtId="167" formatCode="[$-409]mmm\-yyyy"/>
    <numFmt numFmtId="168" formatCode="0.00%;\-0.00%;_(* &quot;-&quot;??_)"/>
    <numFmt numFmtId="169" formatCode="[$-409]mmm\-yy"/>
    <numFmt numFmtId="170" formatCode="_(&quot;$&quot;* #,##0.00_);_(&quot;$&quot;* \(#,##0.00\);_(&quot;$&quot;* &quot;-&quot;??_);_(@_)"/>
    <numFmt numFmtId="171" formatCode="0.00;\-0.00;* &quot;-&quot;??"/>
  </numFmts>
  <fonts count="35">
    <font>
      <sz val="10.0"/>
      <color rgb="FF000000"/>
      <name val="Tahoma"/>
      <scheme val="minor"/>
    </font>
    <font>
      <b/>
      <sz val="26.0"/>
      <color rgb="FFFFFFFF"/>
      <name val="Poppins"/>
    </font>
    <font>
      <sz val="10.0"/>
      <color theme="1"/>
      <name val="Poppins"/>
    </font>
    <font>
      <color theme="1"/>
      <name val="Poppins"/>
    </font>
    <font>
      <sz val="10.0"/>
      <color rgb="FFFFFFFF"/>
      <name val="Poppins"/>
    </font>
    <font>
      <sz val="8.0"/>
      <color rgb="FF595959"/>
      <name val="Poppins"/>
    </font>
    <font/>
    <font>
      <b/>
      <u/>
      <color rgb="FFE1F1DD"/>
      <name val="Poppins"/>
    </font>
    <font>
      <sz val="10.0"/>
      <color rgb="FF3B4E87"/>
      <name val="Poppins"/>
    </font>
    <font>
      <b/>
      <sz val="11.0"/>
      <color theme="1"/>
      <name val="Poppins"/>
    </font>
    <font>
      <b/>
      <sz val="10.0"/>
      <color theme="1"/>
      <name val="Poppins"/>
    </font>
    <font>
      <b/>
      <sz val="10.0"/>
      <color rgb="FF000000"/>
      <name val="Poppins"/>
    </font>
    <font>
      <i/>
      <sz val="8.0"/>
      <color theme="1"/>
      <name val="Poppins"/>
    </font>
    <font>
      <u/>
      <sz val="10.0"/>
      <color rgb="FF0000FF"/>
      <name val="Poppins"/>
    </font>
    <font>
      <sz val="8.0"/>
      <color theme="1"/>
      <name val="Poppins"/>
    </font>
    <font>
      <b/>
      <sz val="10.0"/>
      <color rgb="FF4C923C"/>
      <name val="Poppins"/>
    </font>
    <font>
      <i/>
      <sz val="10.0"/>
      <color theme="1"/>
      <name val="Poppins"/>
    </font>
    <font>
      <b/>
      <sz val="10.0"/>
      <color rgb="FFE41D24"/>
      <name val="Poppins"/>
    </font>
    <font>
      <sz val="11.0"/>
      <color theme="1"/>
      <name val="Poppins"/>
    </font>
    <font>
      <b/>
      <sz val="12.0"/>
      <color theme="1"/>
      <name val="Poppins"/>
    </font>
    <font>
      <i/>
      <sz val="10.0"/>
      <color rgb="FFFF0000"/>
      <name val="Poppins"/>
    </font>
    <font>
      <sz val="8.0"/>
      <color rgb="FF336128"/>
      <name val="Poppins"/>
    </font>
    <font>
      <sz val="8.0"/>
      <color rgb="FFD8D8D8"/>
      <name val="Poppins"/>
    </font>
    <font>
      <b/>
      <i/>
      <sz val="10.0"/>
      <color theme="1"/>
      <name val="Poppins"/>
    </font>
    <font>
      <sz val="10.0"/>
      <color rgb="FFFF0000"/>
      <name val="Poppins"/>
    </font>
    <font>
      <b/>
      <u/>
      <color rgb="FFFFFFFF"/>
      <name val="Poppins"/>
    </font>
    <font>
      <u/>
      <sz val="10.0"/>
      <color rgb="FF0000FF"/>
      <name val="Poppins"/>
    </font>
    <font>
      <sz val="12.0"/>
      <color theme="1"/>
      <name val="Poppins"/>
    </font>
    <font>
      <b/>
      <sz val="6.0"/>
      <color rgb="FFDE3018"/>
      <name val="Poppins"/>
    </font>
    <font>
      <b/>
      <sz val="8.0"/>
      <color theme="1"/>
      <name val="Poppins"/>
    </font>
    <font>
      <b/>
      <sz val="12.0"/>
      <color theme="1"/>
      <name val="Tahoma"/>
    </font>
    <font>
      <sz val="10.0"/>
      <color theme="1"/>
      <name val="Tahoma"/>
    </font>
    <font>
      <i/>
      <sz val="10.0"/>
      <color theme="1"/>
      <name val="Tahoma"/>
    </font>
    <font>
      <b/>
      <sz val="10.0"/>
      <color theme="1"/>
      <name val="Tahoma"/>
    </font>
    <font>
      <color theme="1"/>
      <name val="Tahoma"/>
    </font>
  </fonts>
  <fills count="17">
    <fill>
      <patternFill patternType="none"/>
    </fill>
    <fill>
      <patternFill patternType="lightGray"/>
    </fill>
    <fill>
      <patternFill patternType="solid">
        <fgColor rgb="FFE41D24"/>
        <bgColor rgb="FFE41D24"/>
      </patternFill>
    </fill>
    <fill>
      <patternFill patternType="solid">
        <fgColor rgb="FFE1F1DD"/>
        <bgColor rgb="FFE1F1DD"/>
      </patternFill>
    </fill>
    <fill>
      <patternFill patternType="solid">
        <fgColor theme="0"/>
        <bgColor theme="0"/>
      </patternFill>
    </fill>
    <fill>
      <patternFill patternType="solid">
        <fgColor rgb="FF999999"/>
        <bgColor rgb="FF999999"/>
      </patternFill>
    </fill>
    <fill>
      <patternFill patternType="solid">
        <fgColor rgb="FFDD7E6B"/>
        <bgColor rgb="FFDD7E6B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EAEAEA"/>
        <bgColor rgb="FFEAEAEA"/>
      </patternFill>
    </fill>
    <fill>
      <patternFill patternType="solid">
        <fgColor rgb="FFD8D8D8"/>
        <bgColor rgb="FFD8D8D8"/>
      </patternFill>
    </fill>
    <fill>
      <patternFill patternType="solid">
        <fgColor rgb="FFE4F3E6"/>
        <bgColor rgb="FFE4F3E6"/>
      </patternFill>
    </fill>
    <fill>
      <patternFill patternType="solid">
        <fgColor rgb="FFFFFFCC"/>
        <bgColor rgb="FFFFFFCC"/>
      </patternFill>
    </fill>
    <fill>
      <patternFill patternType="solid">
        <fgColor rgb="FFF3E4F2"/>
        <bgColor rgb="FFF3E4F2"/>
      </patternFill>
    </fill>
    <fill>
      <patternFill patternType="solid">
        <fgColor rgb="FFD6F4D9"/>
        <bgColor rgb="FFD6F4D9"/>
      </patternFill>
    </fill>
    <fill>
      <patternFill patternType="solid">
        <fgColor rgb="FFDFE9FD"/>
        <bgColor rgb="FFDFE9FD"/>
      </patternFill>
    </fill>
    <fill>
      <patternFill patternType="solid">
        <fgColor rgb="FFFAC8D7"/>
        <bgColor rgb="FFFAC8D7"/>
      </patternFill>
    </fill>
  </fills>
  <borders count="16">
    <border/>
    <border>
      <left/>
      <right/>
      <top/>
      <bottom/>
    </border>
    <border>
      <left/>
      <top/>
      <bottom/>
    </border>
    <border>
      <top/>
      <bottom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bottom style="thin">
        <color theme="4"/>
      </bottom>
    </border>
    <border>
      <left style="thin">
        <color rgb="FFA5A5A5"/>
      </left>
      <top style="thin">
        <color rgb="FFA5A5A5"/>
      </top>
      <bottom style="thin">
        <color rgb="FFA5A5A5"/>
      </bottom>
    </border>
    <border>
      <top style="thin">
        <color rgb="FFA5A5A5"/>
      </top>
      <bottom style="thin">
        <color rgb="FFA5A5A5"/>
      </bottom>
    </border>
    <border>
      <right style="thin">
        <color rgb="FFA5A5A5"/>
      </right>
      <top style="thin">
        <color rgb="FFA5A5A5"/>
      </top>
      <bottom style="thin">
        <color rgb="FFA5A5A5"/>
      </bottom>
    </border>
    <border>
      <left/>
      <right/>
      <top/>
      <bottom style="medium">
        <color rgb="FF000000"/>
      </bottom>
    </border>
    <border>
      <top style="medium">
        <color rgb="FF000000"/>
      </top>
      <bottom style="thin">
        <color rgb="FFB2B2B2"/>
      </bottom>
    </border>
    <border>
      <bottom style="thin">
        <color rgb="FFB2B2B2"/>
      </bottom>
    </border>
    <border>
      <top style="thin">
        <color rgb="FFB2B2B2"/>
      </top>
      <bottom style="thin">
        <color rgb="FFB2B2B2"/>
      </bottom>
    </border>
    <border>
      <top style="thin">
        <color rgb="FF000000"/>
      </top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Border="1" applyFont="1"/>
    <xf borderId="0" fillId="2" fontId="3" numFmtId="0" xfId="0" applyFont="1"/>
    <xf borderId="0" fillId="2" fontId="3" numFmtId="0" xfId="0" applyAlignment="1" applyFont="1">
      <alignment horizontal="center" vertical="bottom"/>
    </xf>
    <xf borderId="0" fillId="0" fontId="3" numFmtId="0" xfId="0" applyFont="1"/>
    <xf borderId="0" fillId="0" fontId="4" numFmtId="0" xfId="0" applyFont="1"/>
    <xf borderId="2" fillId="2" fontId="5" numFmtId="0" xfId="0" applyAlignment="1" applyBorder="1" applyFont="1">
      <alignment horizontal="left"/>
    </xf>
    <xf borderId="3" fillId="0" fontId="6" numFmtId="0" xfId="0" applyBorder="1" applyFont="1"/>
    <xf borderId="1" fillId="2" fontId="5" numFmtId="0" xfId="0" applyAlignment="1" applyBorder="1" applyFont="1">
      <alignment horizontal="right"/>
    </xf>
    <xf borderId="0" fillId="2" fontId="7" numFmtId="0" xfId="0" applyAlignment="1" applyFont="1">
      <alignment horizontal="center" vertical="bottom"/>
    </xf>
    <xf borderId="0" fillId="0" fontId="2" numFmtId="0" xfId="0" applyAlignment="1" applyFont="1">
      <alignment shrinkToFit="0" vertical="top" wrapText="1"/>
    </xf>
    <xf borderId="1" fillId="3" fontId="2" numFmtId="0" xfId="0" applyBorder="1" applyFill="1" applyFont="1"/>
    <xf borderId="0" fillId="0" fontId="8" numFmtId="0" xfId="0" applyAlignment="1" applyFont="1">
      <alignment vertical="center"/>
    </xf>
    <xf borderId="1" fillId="3" fontId="9" numFmtId="0" xfId="0" applyAlignment="1" applyBorder="1" applyFont="1">
      <alignment horizontal="right" vertical="center"/>
    </xf>
    <xf borderId="4" fillId="4" fontId="9" numFmtId="164" xfId="0" applyAlignment="1" applyBorder="1" applyFill="1" applyFont="1" applyNumberFormat="1">
      <alignment horizontal="center" shrinkToFit="1" vertical="center" wrapText="0"/>
    </xf>
    <xf borderId="1" fillId="3" fontId="10" numFmtId="0" xfId="0" applyBorder="1" applyFont="1"/>
    <xf borderId="1" fillId="3" fontId="2" numFmtId="0" xfId="0" applyAlignment="1" applyBorder="1" applyFont="1">
      <alignment horizontal="right"/>
    </xf>
    <xf borderId="1" fillId="3" fontId="2" numFmtId="2" xfId="0" applyBorder="1" applyFont="1" applyNumberFormat="1"/>
    <xf borderId="1" fillId="3" fontId="2" numFmtId="0" xfId="0" applyAlignment="1" applyBorder="1" applyFont="1">
      <alignment horizontal="center" vertical="center"/>
    </xf>
    <xf borderId="1" fillId="5" fontId="11" numFmtId="0" xfId="0" applyAlignment="1" applyBorder="1" applyFill="1" applyFont="1">
      <alignment horizontal="center" vertical="center"/>
    </xf>
    <xf borderId="1" fillId="5" fontId="11" numFmtId="0" xfId="0" applyAlignment="1" applyBorder="1" applyFont="1">
      <alignment horizontal="center" shrinkToFit="0" vertical="center" wrapText="1"/>
    </xf>
    <xf borderId="1" fillId="3" fontId="12" numFmtId="0" xfId="0" applyAlignment="1" applyBorder="1" applyFont="1">
      <alignment horizontal="right" vertical="center"/>
    </xf>
    <xf borderId="0" fillId="0" fontId="2" numFmtId="0" xfId="0" applyAlignment="1" applyFont="1">
      <alignment vertical="center"/>
    </xf>
    <xf borderId="0" fillId="0" fontId="13" numFmtId="0" xfId="0" applyAlignment="1" applyFont="1">
      <alignment vertical="center"/>
    </xf>
    <xf borderId="1" fillId="3" fontId="2" numFmtId="0" xfId="0" applyAlignment="1" applyBorder="1" applyFont="1">
      <alignment horizontal="center"/>
    </xf>
    <xf borderId="4" fillId="0" fontId="2" numFmtId="49" xfId="0" applyBorder="1" applyFont="1" applyNumberFormat="1"/>
    <xf borderId="4" fillId="0" fontId="2" numFmtId="165" xfId="0" applyBorder="1" applyFont="1" applyNumberFormat="1"/>
    <xf borderId="4" fillId="0" fontId="2" numFmtId="10" xfId="0" applyBorder="1" applyFont="1" applyNumberFormat="1"/>
    <xf borderId="4" fillId="0" fontId="2" numFmtId="0" xfId="0" applyAlignment="1" applyBorder="1" applyFont="1">
      <alignment horizontal="center"/>
    </xf>
    <xf borderId="1" fillId="3" fontId="14" numFmtId="165" xfId="0" applyBorder="1" applyFont="1" applyNumberFormat="1"/>
    <xf borderId="5" fillId="0" fontId="15" numFmtId="0" xfId="0" applyBorder="1" applyFont="1"/>
    <xf borderId="0" fillId="0" fontId="16" numFmtId="0" xfId="0" applyFont="1"/>
    <xf borderId="5" fillId="0" fontId="17" numFmtId="0" xfId="0" applyBorder="1" applyFont="1"/>
    <xf borderId="1" fillId="3" fontId="10" numFmtId="0" xfId="0" applyAlignment="1" applyBorder="1" applyFont="1">
      <alignment horizontal="right" vertical="center"/>
    </xf>
    <xf borderId="1" fillId="3" fontId="18" numFmtId="0" xfId="0" applyAlignment="1" applyBorder="1" applyFont="1">
      <alignment horizontal="right" vertical="center"/>
    </xf>
    <xf borderId="1" fillId="6" fontId="2" numFmtId="165" xfId="0" applyAlignment="1" applyBorder="1" applyFill="1" applyFont="1" applyNumberFormat="1">
      <alignment horizontal="center" shrinkToFit="1" vertical="center" wrapText="0"/>
    </xf>
    <xf borderId="1" fillId="3" fontId="2" numFmtId="0" xfId="0" applyAlignment="1" applyBorder="1" applyFont="1">
      <alignment horizontal="right" vertical="center"/>
    </xf>
    <xf borderId="1" fillId="3" fontId="14" numFmtId="2" xfId="0" applyAlignment="1" applyBorder="1" applyFont="1" applyNumberFormat="1">
      <alignment vertical="center"/>
    </xf>
    <xf borderId="0" fillId="0" fontId="16" numFmtId="0" xfId="0" applyAlignment="1" applyFont="1">
      <alignment vertical="center"/>
    </xf>
    <xf borderId="1" fillId="3" fontId="19" numFmtId="0" xfId="0" applyAlignment="1" applyBorder="1" applyFont="1">
      <alignment horizontal="right"/>
    </xf>
    <xf borderId="1" fillId="3" fontId="10" numFmtId="0" xfId="0" applyAlignment="1" applyBorder="1" applyFont="1">
      <alignment horizontal="right"/>
    </xf>
    <xf borderId="4" fillId="7" fontId="9" numFmtId="4" xfId="0" applyAlignment="1" applyBorder="1" applyFill="1" applyFont="1" applyNumberFormat="1">
      <alignment horizontal="right" vertical="center"/>
    </xf>
    <xf borderId="1" fillId="3" fontId="20" numFmtId="0" xfId="0" applyBorder="1" applyFont="1"/>
    <xf borderId="1" fillId="3" fontId="9" numFmtId="0" xfId="0" applyAlignment="1" applyBorder="1" applyFont="1">
      <alignment horizontal="right"/>
    </xf>
    <xf borderId="1" fillId="3" fontId="9" numFmtId="4" xfId="0" applyAlignment="1" applyBorder="1" applyFont="1" applyNumberFormat="1">
      <alignment horizontal="right"/>
    </xf>
    <xf borderId="6" fillId="0" fontId="10" numFmtId="0" xfId="0" applyAlignment="1" applyBorder="1" applyFont="1">
      <alignment horizontal="center" vertical="center"/>
    </xf>
    <xf borderId="7" fillId="0" fontId="6" numFmtId="0" xfId="0" applyBorder="1" applyFont="1"/>
    <xf borderId="8" fillId="0" fontId="6" numFmtId="0" xfId="0" applyBorder="1" applyFont="1"/>
    <xf borderId="1" fillId="3" fontId="21" numFmtId="0" xfId="0" applyAlignment="1" applyBorder="1" applyFont="1">
      <alignment vertical="center"/>
    </xf>
    <xf borderId="1" fillId="3" fontId="22" numFmtId="0" xfId="0" applyAlignment="1" applyBorder="1" applyFont="1">
      <alignment vertical="center"/>
    </xf>
    <xf borderId="0" fillId="0" fontId="23" numFmtId="0" xfId="0" applyFont="1"/>
    <xf borderId="1" fillId="8" fontId="11" numFmtId="0" xfId="0" applyAlignment="1" applyBorder="1" applyFill="1" applyFont="1">
      <alignment horizontal="center" shrinkToFit="0" vertical="center" wrapText="1"/>
    </xf>
    <xf borderId="0" fillId="0" fontId="2" numFmtId="0" xfId="0" applyFont="1"/>
    <xf borderId="4" fillId="9" fontId="2" numFmtId="49" xfId="0" applyBorder="1" applyFill="1" applyFont="1" applyNumberFormat="1"/>
    <xf borderId="4" fillId="9" fontId="2" numFmtId="165" xfId="0" applyBorder="1" applyFont="1" applyNumberFormat="1"/>
    <xf borderId="4" fillId="9" fontId="2" numFmtId="166" xfId="0" applyAlignment="1" applyBorder="1" applyFont="1" applyNumberFormat="1">
      <alignment horizontal="center"/>
    </xf>
    <xf borderId="4" fillId="9" fontId="2" numFmtId="167" xfId="0" applyAlignment="1" applyBorder="1" applyFont="1" applyNumberFormat="1">
      <alignment horizontal="center"/>
    </xf>
    <xf borderId="1" fillId="3" fontId="24" numFmtId="0" xfId="0" applyBorder="1" applyFont="1"/>
    <xf borderId="4" fillId="9" fontId="2" numFmtId="0" xfId="0" applyBorder="1" applyFont="1"/>
    <xf borderId="1" fillId="6" fontId="9" numFmtId="4" xfId="0" applyAlignment="1" applyBorder="1" applyFont="1" applyNumberFormat="1">
      <alignment horizontal="right" shrinkToFit="1" vertical="center" wrapText="0"/>
    </xf>
    <xf borderId="1" fillId="6" fontId="9" numFmtId="167" xfId="0" applyAlignment="1" applyBorder="1" applyFont="1" applyNumberFormat="1">
      <alignment horizontal="center" shrinkToFit="1" vertical="center" wrapText="0"/>
    </xf>
    <xf borderId="1" fillId="3" fontId="12" numFmtId="0" xfId="0" applyAlignment="1" applyBorder="1" applyFont="1">
      <alignment horizontal="center"/>
    </xf>
    <xf borderId="0" fillId="0" fontId="10" numFmtId="0" xfId="0" applyFont="1"/>
    <xf borderId="0" fillId="2" fontId="4" numFmtId="0" xfId="0" applyFont="1"/>
    <xf borderId="0" fillId="2" fontId="2" numFmtId="0" xfId="0" applyFont="1"/>
    <xf borderId="0" fillId="2" fontId="2" numFmtId="0" xfId="0" applyAlignment="1" applyFont="1">
      <alignment shrinkToFit="0" vertical="top" wrapText="1"/>
    </xf>
    <xf borderId="0" fillId="2" fontId="25" numFmtId="0" xfId="0" applyAlignment="1" applyFont="1">
      <alignment horizontal="center" readingOrder="0" vertical="bottom"/>
    </xf>
    <xf borderId="1" fillId="10" fontId="12" numFmtId="0" xfId="0" applyBorder="1" applyFill="1" applyFont="1"/>
    <xf borderId="1" fillId="10" fontId="2" numFmtId="0" xfId="0" applyBorder="1" applyFont="1"/>
    <xf borderId="1" fillId="10" fontId="26" numFmtId="0" xfId="0" applyAlignment="1" applyBorder="1" applyFont="1">
      <alignment horizontal="right"/>
    </xf>
    <xf borderId="0" fillId="0" fontId="14" numFmtId="0" xfId="0" applyAlignment="1" applyFont="1">
      <alignment shrinkToFit="0" vertical="top" wrapText="1"/>
    </xf>
    <xf borderId="0" fillId="0" fontId="27" numFmtId="0" xfId="0" applyFont="1"/>
    <xf borderId="0" fillId="0" fontId="27" numFmtId="0" xfId="0" applyAlignment="1" applyFont="1">
      <alignment horizontal="right"/>
    </xf>
    <xf borderId="0" fillId="0" fontId="19" numFmtId="0" xfId="0" applyAlignment="1" applyFont="1">
      <alignment horizontal="left"/>
    </xf>
    <xf borderId="0" fillId="0" fontId="19" numFmtId="2" xfId="0" applyAlignment="1" applyFont="1" applyNumberFormat="1">
      <alignment horizontal="left"/>
    </xf>
    <xf borderId="9" fillId="9" fontId="10" numFmtId="0" xfId="0" applyBorder="1" applyFont="1"/>
    <xf borderId="9" fillId="9" fontId="2" numFmtId="0" xfId="0" applyBorder="1" applyFont="1"/>
    <xf borderId="9" fillId="9" fontId="2" numFmtId="0" xfId="0" applyAlignment="1" applyBorder="1" applyFont="1">
      <alignment horizontal="right"/>
    </xf>
    <xf borderId="9" fillId="9" fontId="14" numFmtId="49" xfId="0" applyAlignment="1" applyBorder="1" applyFont="1" applyNumberFormat="1">
      <alignment horizontal="center"/>
    </xf>
    <xf borderId="9" fillId="9" fontId="14" numFmtId="0" xfId="0" applyAlignment="1" applyBorder="1" applyFont="1">
      <alignment horizontal="center"/>
    </xf>
    <xf borderId="10" fillId="0" fontId="10" numFmtId="0" xfId="0" applyBorder="1" applyFont="1"/>
    <xf borderId="10" fillId="0" fontId="2" numFmtId="0" xfId="0" applyBorder="1" applyFont="1"/>
    <xf borderId="10" fillId="0" fontId="2" numFmtId="0" xfId="0" applyAlignment="1" applyBorder="1" applyFont="1">
      <alignment horizontal="right"/>
    </xf>
    <xf borderId="10" fillId="0" fontId="14" numFmtId="165" xfId="0" applyBorder="1" applyFont="1" applyNumberFormat="1"/>
    <xf borderId="11" fillId="0" fontId="10" numFmtId="0" xfId="0" applyBorder="1" applyFont="1"/>
    <xf borderId="11" fillId="0" fontId="2" numFmtId="0" xfId="0" applyBorder="1" applyFont="1"/>
    <xf borderId="11" fillId="0" fontId="2" numFmtId="0" xfId="0" applyAlignment="1" applyBorder="1" applyFont="1">
      <alignment horizontal="right"/>
    </xf>
    <xf borderId="11" fillId="0" fontId="14" numFmtId="168" xfId="0" applyBorder="1" applyFont="1" applyNumberFormat="1"/>
    <xf borderId="12" fillId="0" fontId="10" numFmtId="0" xfId="0" applyBorder="1" applyFont="1"/>
    <xf borderId="12" fillId="0" fontId="2" numFmtId="0" xfId="0" applyBorder="1" applyFont="1"/>
    <xf borderId="12" fillId="0" fontId="2" numFmtId="0" xfId="0" applyAlignment="1" applyBorder="1" applyFont="1">
      <alignment horizontal="right"/>
    </xf>
    <xf borderId="12" fillId="0" fontId="14" numFmtId="165" xfId="0" applyBorder="1" applyFont="1" applyNumberFormat="1"/>
    <xf borderId="12" fillId="0" fontId="2" numFmtId="166" xfId="0" applyBorder="1" applyFont="1" applyNumberFormat="1"/>
    <xf borderId="12" fillId="0" fontId="2" numFmtId="169" xfId="0" applyBorder="1" applyFont="1" applyNumberFormat="1"/>
    <xf borderId="12" fillId="0" fontId="28" numFmtId="0" xfId="0" applyBorder="1" applyFont="1"/>
    <xf borderId="0" fillId="0" fontId="19" numFmtId="170" xfId="0" applyAlignment="1" applyFont="1" applyNumberFormat="1">
      <alignment horizontal="center"/>
    </xf>
    <xf borderId="9" fillId="3" fontId="14" numFmtId="0" xfId="0" applyAlignment="1" applyBorder="1" applyFont="1">
      <alignment horizontal="center" shrinkToFit="0" vertical="center" wrapText="1"/>
    </xf>
    <xf borderId="9" fillId="3" fontId="14" numFmtId="49" xfId="0" applyAlignment="1" applyBorder="1" applyFont="1" applyNumberFormat="1">
      <alignment horizontal="center" shrinkToFit="0" vertical="center" wrapText="1"/>
    </xf>
    <xf borderId="9" fillId="3" fontId="29" numFmtId="0" xfId="0" applyAlignment="1" applyBorder="1" applyFont="1">
      <alignment horizontal="center" shrinkToFit="0" vertical="center" wrapText="1"/>
    </xf>
    <xf borderId="9" fillId="11" fontId="14" numFmtId="49" xfId="0" applyAlignment="1" applyBorder="1" applyFill="1" applyFont="1" applyNumberFormat="1">
      <alignment horizontal="left"/>
    </xf>
    <xf borderId="9" fillId="11" fontId="14" numFmtId="0" xfId="0" applyAlignment="1" applyBorder="1" applyFont="1">
      <alignment horizontal="left"/>
    </xf>
    <xf borderId="9" fillId="11" fontId="29" numFmtId="0" xfId="0" applyAlignment="1" applyBorder="1" applyFont="1">
      <alignment horizontal="right"/>
    </xf>
    <xf borderId="1" fillId="9" fontId="2" numFmtId="0" xfId="0" applyBorder="1" applyFont="1"/>
    <xf borderId="1" fillId="12" fontId="14" numFmtId="169" xfId="0" applyAlignment="1" applyBorder="1" applyFill="1" applyFont="1" applyNumberFormat="1">
      <alignment horizontal="center"/>
    </xf>
    <xf borderId="1" fillId="9" fontId="29" numFmtId="39" xfId="0" applyBorder="1" applyFont="1" applyNumberFormat="1"/>
    <xf borderId="1" fillId="9" fontId="14" numFmtId="2" xfId="0" applyBorder="1" applyFont="1" applyNumberFormat="1"/>
    <xf borderId="0" fillId="0" fontId="14" numFmtId="0" xfId="0" applyAlignment="1" applyFont="1">
      <alignment horizontal="center"/>
    </xf>
    <xf borderId="0" fillId="0" fontId="14" numFmtId="169" xfId="0" applyAlignment="1" applyFont="1" applyNumberFormat="1">
      <alignment horizontal="center"/>
    </xf>
    <xf borderId="0" fillId="0" fontId="14" numFmtId="171" xfId="0" applyAlignment="1" applyFont="1" applyNumberFormat="1">
      <alignment horizontal="right"/>
    </xf>
    <xf borderId="1" fillId="12" fontId="14" numFmtId="171" xfId="0" applyAlignment="1" applyBorder="1" applyFont="1" applyNumberFormat="1">
      <alignment horizontal="right"/>
    </xf>
    <xf borderId="0" fillId="0" fontId="14" numFmtId="171" xfId="0" applyFont="1" applyNumberFormat="1"/>
    <xf borderId="0" fillId="0" fontId="2" numFmtId="171" xfId="0" applyFont="1" applyNumberFormat="1"/>
    <xf borderId="1" fillId="9" fontId="14" numFmtId="171" xfId="0" applyBorder="1" applyFont="1" applyNumberFormat="1"/>
    <xf borderId="0" fillId="0" fontId="14" numFmtId="2" xfId="0" applyFont="1" applyNumberFormat="1"/>
    <xf borderId="0" fillId="0" fontId="14" numFmtId="0" xfId="0" applyFont="1"/>
    <xf borderId="0" fillId="0" fontId="30" numFmtId="0" xfId="0" applyFont="1"/>
    <xf borderId="0" fillId="0" fontId="31" numFmtId="0" xfId="0" applyAlignment="1" applyFont="1">
      <alignment horizontal="right"/>
    </xf>
    <xf borderId="0" fillId="0" fontId="32" numFmtId="0" xfId="0" applyFont="1"/>
    <xf borderId="0" fillId="0" fontId="33" numFmtId="0" xfId="0" applyFont="1"/>
    <xf borderId="0" fillId="0" fontId="34" numFmtId="0" xfId="0" applyFont="1"/>
    <xf borderId="13" fillId="0" fontId="31" numFmtId="49" xfId="0" applyBorder="1" applyFont="1" applyNumberFormat="1"/>
    <xf borderId="0" fillId="0" fontId="34" numFmtId="165" xfId="0" applyFont="1" applyNumberFormat="1"/>
    <xf borderId="14" fillId="0" fontId="31" numFmtId="10" xfId="0" applyBorder="1" applyFont="1" applyNumberFormat="1"/>
    <xf borderId="15" fillId="0" fontId="31" numFmtId="0" xfId="0" applyBorder="1" applyFont="1"/>
    <xf borderId="13" fillId="0" fontId="31" numFmtId="0" xfId="0" applyBorder="1" applyFont="1"/>
    <xf borderId="1" fillId="13" fontId="31" numFmtId="0" xfId="0" applyBorder="1" applyFill="1" applyFont="1"/>
    <xf borderId="1" fillId="13" fontId="33" numFmtId="0" xfId="0" applyBorder="1" applyFont="1"/>
    <xf borderId="1" fillId="14" fontId="31" numFmtId="0" xfId="0" applyAlignment="1" applyBorder="1" applyFill="1" applyFont="1">
      <alignment horizontal="right"/>
    </xf>
    <xf borderId="1" fillId="14" fontId="33" numFmtId="0" xfId="0" applyAlignment="1" applyBorder="1" applyFont="1">
      <alignment horizontal="right"/>
    </xf>
    <xf borderId="1" fillId="15" fontId="31" numFmtId="0" xfId="0" applyAlignment="1" applyBorder="1" applyFill="1" applyFont="1">
      <alignment horizontal="right"/>
    </xf>
    <xf borderId="0" fillId="0" fontId="31" numFmtId="10" xfId="0" applyAlignment="1" applyFont="1" applyNumberFormat="1">
      <alignment horizontal="right"/>
    </xf>
    <xf borderId="1" fillId="15" fontId="31" numFmtId="0" xfId="0" applyBorder="1" applyFont="1"/>
    <xf borderId="1" fillId="16" fontId="33" numFmtId="0" xfId="0" applyAlignment="1" applyBorder="1" applyFill="1" applyFont="1">
      <alignment horizontal="right"/>
    </xf>
    <xf borderId="1" fillId="16" fontId="31" numFmtId="0" xfId="0" applyBorder="1" applyFont="1"/>
  </cellXfs>
  <cellStyles count="1">
    <cellStyle xfId="0" name="Normal" builtinId="0"/>
  </cellStyles>
  <dxfs count="3">
    <dxf>
      <font>
        <b/>
        <color rgb="FFFF0000"/>
      </font>
      <fill>
        <patternFill patternType="none"/>
      </fill>
      <border/>
    </dxf>
    <dxf>
      <font>
        <color rgb="FFEAEAEA"/>
      </font>
      <fill>
        <patternFill patternType="none"/>
      </fill>
      <border/>
    </dxf>
    <dxf>
      <font>
        <color rgb="FFB2B2B2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000">
                <a:solidFill>
                  <a:srgbClr val="000000"/>
                </a:solidFill>
                <a:latin typeface="Arial"/>
              </a:defRPr>
            </a:pPr>
            <a:r>
              <a:rPr b="1" i="0" sz="1000">
                <a:solidFill>
                  <a:srgbClr val="000000"/>
                </a:solidFill>
                <a:latin typeface="Arial"/>
              </a:rPr>
              <a:t>Snowball Growth Chart</a:t>
            </a:r>
          </a:p>
        </c:rich>
      </c:tx>
      <c:layout>
        <c:manualLayout>
          <c:xMode val="edge"/>
          <c:yMode val="edge"/>
          <c:x val="0.36021561820901415"/>
          <c:y val="0.01730103806228374"/>
        </c:manualLayout>
      </c:layout>
      <c:overlay val="0"/>
    </c:title>
    <c:plotArea>
      <c:layout>
        <c:manualLayout>
          <c:xMode val="edge"/>
          <c:yMode val="edge"/>
          <c:x val="0.12724036605406805"/>
          <c:y val="0.10034619030160288"/>
          <c:w val="0.8387111452578007"/>
          <c:h val="0.7197243994046"/>
        </c:manualLayout>
      </c:layout>
      <c:barChart>
        <c:barDir val="col"/>
        <c:ser>
          <c:idx val="0"/>
          <c:order val="0"/>
          <c:tx>
            <c:v>Snowball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PaymentSchedule!$B$23:$B$382</c:f>
            </c:strRef>
          </c:cat>
          <c:val>
            <c:numRef>
              <c:f>PaymentSchedule!$C$23:$C$382</c:f>
              <c:numCache/>
            </c:numRef>
          </c:val>
        </c:ser>
        <c:axId val="506359562"/>
        <c:axId val="1752236656"/>
      </c:barChart>
      <c:lineChart>
        <c:varyColors val="0"/>
        <c:ser>
          <c:idx val="1"/>
          <c:order val="1"/>
          <c:tx>
            <c:v>Interest Due</c:v>
          </c:tx>
          <c:spPr>
            <a:ln cmpd="sng" w="19050">
              <a:solidFill>
                <a:srgbClr val="FF0000">
                  <a:alpha val="100000"/>
                </a:srgbClr>
              </a:solidFill>
              <a:prstDash val="solid"/>
            </a:ln>
          </c:spPr>
          <c:marker>
            <c:symbol val="none"/>
          </c:marker>
          <c:cat>
            <c:strRef>
              <c:f>PaymentSchedule!$B$23:$B$382</c:f>
            </c:strRef>
          </c:cat>
          <c:val>
            <c:numRef>
              <c:f>PaymentSchedule!$AL$23:$AL$382</c:f>
              <c:numCache/>
            </c:numRef>
          </c:val>
          <c:smooth val="0"/>
        </c:ser>
        <c:axId val="506359562"/>
        <c:axId val="1752236656"/>
      </c:lineChart>
      <c:catAx>
        <c:axId val="50635956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mmm\-yy" sourceLinked="0"/>
        <c:majorTickMark val="out"/>
        <c:minorTickMark val="none"/>
        <c:spPr/>
        <c:txPr>
          <a:bodyPr rot="-2700000"/>
          <a:lstStyle/>
          <a:p>
            <a:pPr lvl="0">
              <a:defRPr b="0" i="0" sz="800">
                <a:solidFill>
                  <a:srgbClr val="000000"/>
                </a:solidFill>
                <a:latin typeface="Arial"/>
              </a:defRPr>
            </a:pPr>
          </a:p>
        </c:txPr>
        <c:crossAx val="1752236656"/>
      </c:catAx>
      <c:valAx>
        <c:axId val="17522366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_(\$* #,##0.00_);_(\$* \(#,##0.00\);_(\$* &quot;-&quot;??_);_(@_)" sourceLinked="0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b="0" i="0" sz="1000">
                <a:solidFill>
                  <a:srgbClr val="000000"/>
                </a:solidFill>
                <a:latin typeface="Arial"/>
              </a:defRPr>
            </a:pPr>
          </a:p>
        </c:txPr>
        <c:crossAx val="506359562"/>
      </c:valAx>
    </c:plotArea>
    <c:legend>
      <c:legendPos val="r"/>
      <c:layout>
        <c:manualLayout>
          <c:xMode val="edge"/>
          <c:yMode val="edge"/>
          <c:x val="0.1487457078617861"/>
          <c:y val="0.12456783732483266"/>
        </c:manualLayout>
      </c:layout>
      <c:overlay val="0"/>
      <c:txPr>
        <a:bodyPr/>
        <a:lstStyle/>
        <a:p>
          <a:pPr lvl="0">
            <a:defRPr b="0" i="0" sz="900">
              <a:solidFill>
                <a:srgbClr val="000000"/>
              </a:solidFill>
              <a:latin typeface="Arial"/>
            </a:defRPr>
          </a:pPr>
        </a:p>
      </c:txPr>
    </c:legend>
    <c:plotVisOnly val="0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333375</xdr:colOff>
      <xdr:row>37</xdr:row>
      <xdr:rowOff>0</xdr:rowOff>
    </xdr:from>
    <xdr:ext cx="5734050" cy="2752725"/>
    <xdr:graphicFrame>
      <xdr:nvGraphicFramePr>
        <xdr:cNvPr id="472756458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8</xdr:col>
      <xdr:colOff>0</xdr:colOff>
      <xdr:row>0</xdr:row>
      <xdr:rowOff>0</xdr:rowOff>
    </xdr:from>
    <xdr:ext cx="1390650" cy="666750"/>
    <xdr:pic>
      <xdr:nvPicPr>
        <xdr:cNvPr id="0" name="image1.jp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34</xdr:col>
      <xdr:colOff>0</xdr:colOff>
      <xdr:row>0</xdr:row>
      <xdr:rowOff>0</xdr:rowOff>
    </xdr:from>
    <xdr:ext cx="476250" cy="219075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54</xdr:col>
      <xdr:colOff>0</xdr:colOff>
      <xdr:row>0</xdr:row>
      <xdr:rowOff>0</xdr:rowOff>
    </xdr:from>
    <xdr:ext cx="619125" cy="295275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6CBB59"/>
      </a:accent1>
      <a:accent2>
        <a:srgbClr val="597CBB"/>
      </a:accent2>
      <a:accent3>
        <a:srgbClr val="BB5965"/>
      </a:accent3>
      <a:accent4>
        <a:srgbClr val="BB7C59"/>
      </a:accent4>
      <a:accent5>
        <a:srgbClr val="9F59BB"/>
      </a:accent5>
      <a:accent6>
        <a:srgbClr val="59BBAB"/>
      </a:accent6>
      <a:hlink>
        <a:srgbClr val="7F7F7F"/>
      </a:hlink>
      <a:folHlink>
        <a:srgbClr val="7F7F7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finderunpad.wixstudio.io/finderrectangles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finderunpad.wixstudio.io/finderrectangles" TargetMode="External"/><Relationship Id="rId2" Type="http://schemas.openxmlformats.org/officeDocument/2006/relationships/hyperlink" Target="https://www.finder.ac.id/" TargetMode="External"/><Relationship Id="rId3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9.14"/>
    <col customWidth="1" min="2" max="2" width="23.14"/>
    <col customWidth="1" min="3" max="4" width="14.29"/>
    <col customWidth="1" min="5" max="5" width="12.57"/>
    <col customWidth="1" min="6" max="6" width="12.43"/>
    <col customWidth="1" min="7" max="7" width="11.29"/>
    <col customWidth="1" min="8" max="8" width="5.71"/>
    <col customWidth="1" min="9" max="9" width="32.14"/>
    <col customWidth="1" min="10" max="10" width="11.0"/>
    <col customWidth="1" min="11" max="14" width="7.71"/>
    <col customWidth="1" min="15" max="26" width="8.71"/>
  </cols>
  <sheetData>
    <row r="1" ht="52.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K1" s="5"/>
      <c r="L1" s="5"/>
      <c r="M1" s="6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2.75" customHeight="1">
      <c r="A2" s="7"/>
      <c r="B2" s="8"/>
      <c r="C2" s="8"/>
      <c r="D2" s="8"/>
      <c r="E2" s="2"/>
      <c r="F2" s="2"/>
      <c r="G2" s="9"/>
      <c r="H2" s="3"/>
      <c r="I2" s="10" t="s">
        <v>1</v>
      </c>
      <c r="K2" s="11"/>
      <c r="L2" s="11"/>
      <c r="M2" s="11"/>
      <c r="N2" s="11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2.75" customHeight="1">
      <c r="A3" s="12"/>
      <c r="B3" s="12"/>
      <c r="C3" s="12"/>
      <c r="D3" s="12"/>
      <c r="E3" s="12"/>
      <c r="F3" s="12"/>
      <c r="G3" s="12"/>
      <c r="H3" s="5"/>
      <c r="I3" s="13"/>
      <c r="J3" s="5"/>
      <c r="K3" s="11"/>
      <c r="L3" s="11"/>
      <c r="M3" s="11"/>
      <c r="N3" s="11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6.5" customHeight="1">
      <c r="A4" s="12"/>
      <c r="B4" s="14" t="s">
        <v>2</v>
      </c>
      <c r="C4" s="15">
        <v>43739.0</v>
      </c>
      <c r="D4" s="12"/>
      <c r="E4" s="12"/>
      <c r="F4" s="12"/>
      <c r="G4" s="12"/>
      <c r="H4" s="5"/>
      <c r="I4" s="5"/>
      <c r="J4" s="5"/>
      <c r="K4" s="11"/>
      <c r="L4" s="11"/>
      <c r="M4" s="11"/>
      <c r="N4" s="11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12"/>
      <c r="B5" s="12"/>
      <c r="C5" s="12"/>
      <c r="D5" s="12"/>
      <c r="E5" s="12"/>
      <c r="F5" s="12"/>
      <c r="G5" s="12"/>
      <c r="H5" s="5"/>
      <c r="I5" s="5"/>
      <c r="J5" s="5"/>
      <c r="K5" s="11"/>
      <c r="L5" s="11"/>
      <c r="M5" s="11"/>
      <c r="N5" s="11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2.75" customHeight="1">
      <c r="A6" s="12"/>
      <c r="B6" s="16" t="s">
        <v>3</v>
      </c>
      <c r="C6" s="17"/>
      <c r="D6" s="18"/>
      <c r="E6" s="12"/>
      <c r="F6" s="12"/>
      <c r="G6" s="12"/>
      <c r="H6" s="5"/>
      <c r="I6" s="5"/>
      <c r="J6" s="5"/>
      <c r="K6" s="11"/>
      <c r="L6" s="11"/>
      <c r="M6" s="11"/>
      <c r="N6" s="11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8.0" customHeight="1">
      <c r="A7" s="19" t="s">
        <v>4</v>
      </c>
      <c r="B7" s="20" t="s">
        <v>5</v>
      </c>
      <c r="C7" s="21" t="s">
        <v>6</v>
      </c>
      <c r="D7" s="21" t="s">
        <v>7</v>
      </c>
      <c r="E7" s="21" t="s">
        <v>8</v>
      </c>
      <c r="F7" s="21" t="s">
        <v>9</v>
      </c>
      <c r="G7" s="22" t="s">
        <v>10</v>
      </c>
      <c r="H7" s="23"/>
      <c r="I7" s="5"/>
      <c r="J7" s="24"/>
      <c r="K7" s="24"/>
      <c r="L7" s="24"/>
      <c r="M7" s="24"/>
      <c r="N7" s="24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ht="12.75" customHeight="1">
      <c r="A8" s="25">
        <v>1.0</v>
      </c>
      <c r="B8" s="26" t="s">
        <v>11</v>
      </c>
      <c r="C8" s="27">
        <v>4400.0</v>
      </c>
      <c r="D8" s="28">
        <v>0.13</v>
      </c>
      <c r="E8" s="27">
        <v>50.0</v>
      </c>
      <c r="F8" s="29">
        <v>2.0</v>
      </c>
      <c r="G8" s="30">
        <f t="shared" ref="G8:G17" si="1">ROUNDUP(OFFSET($C$7,ROW()-ROW($C$7),0,1,1)*OFFSET($D$7,ROW()-ROW($D$7),0,1,1)/12,2)</f>
        <v>47.67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2.75" customHeight="1">
      <c r="A9" s="25">
        <f t="shared" ref="A9:A17" si="2">OFFSET(A9,-1,0,1,1)+1</f>
        <v>2</v>
      </c>
      <c r="B9" s="26" t="s">
        <v>12</v>
      </c>
      <c r="C9" s="27">
        <v>3200.0</v>
      </c>
      <c r="D9" s="28">
        <v>0.0981</v>
      </c>
      <c r="E9" s="27">
        <v>30.0</v>
      </c>
      <c r="F9" s="29">
        <v>1.0</v>
      </c>
      <c r="G9" s="30">
        <f t="shared" si="1"/>
        <v>26.16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2.75" customHeight="1">
      <c r="A10" s="25">
        <f t="shared" si="2"/>
        <v>3</v>
      </c>
      <c r="B10" s="26" t="s">
        <v>13</v>
      </c>
      <c r="C10" s="27">
        <v>5000.0</v>
      </c>
      <c r="D10" s="28">
        <v>0.12</v>
      </c>
      <c r="E10" s="27">
        <v>55.0</v>
      </c>
      <c r="F10" s="29">
        <v>3.0</v>
      </c>
      <c r="G10" s="30">
        <f t="shared" si="1"/>
        <v>50</v>
      </c>
      <c r="H10" s="5"/>
      <c r="I10" s="31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2.75" customHeight="1">
      <c r="A11" s="25">
        <f t="shared" si="2"/>
        <v>4</v>
      </c>
      <c r="B11" s="26" t="s">
        <v>14</v>
      </c>
      <c r="C11" s="27">
        <v>9000.0</v>
      </c>
      <c r="D11" s="28">
        <v>0.135</v>
      </c>
      <c r="E11" s="27">
        <v>110.0</v>
      </c>
      <c r="F11" s="29">
        <v>5.0</v>
      </c>
      <c r="G11" s="30">
        <f t="shared" si="1"/>
        <v>101.25</v>
      </c>
      <c r="H11" s="5"/>
      <c r="I11" s="32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2.75" customHeight="1">
      <c r="A12" s="25">
        <f t="shared" si="2"/>
        <v>5</v>
      </c>
      <c r="B12" s="26" t="s">
        <v>15</v>
      </c>
      <c r="C12" s="27">
        <v>4900.0</v>
      </c>
      <c r="D12" s="28">
        <v>0.04</v>
      </c>
      <c r="E12" s="27">
        <v>25.0</v>
      </c>
      <c r="F12" s="29">
        <v>4.0</v>
      </c>
      <c r="G12" s="30">
        <f t="shared" si="1"/>
        <v>16.34</v>
      </c>
      <c r="H12" s="5"/>
      <c r="I12" s="33" t="s">
        <v>16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2.75" customHeight="1">
      <c r="A13" s="25">
        <f t="shared" si="2"/>
        <v>6</v>
      </c>
      <c r="B13" s="26"/>
      <c r="C13" s="27"/>
      <c r="D13" s="28"/>
      <c r="E13" s="27"/>
      <c r="F13" s="29"/>
      <c r="G13" s="30">
        <f t="shared" si="1"/>
        <v>0</v>
      </c>
      <c r="H13" s="5"/>
      <c r="I13" s="32" t="s">
        <v>17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2.75" customHeight="1">
      <c r="A14" s="25">
        <f t="shared" si="2"/>
        <v>7</v>
      </c>
      <c r="B14" s="26"/>
      <c r="C14" s="27"/>
      <c r="D14" s="28"/>
      <c r="E14" s="27"/>
      <c r="F14" s="29"/>
      <c r="G14" s="30">
        <f t="shared" si="1"/>
        <v>0</v>
      </c>
      <c r="H14" s="5"/>
      <c r="I14" s="32" t="s">
        <v>18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2.75" customHeight="1">
      <c r="A15" s="25">
        <f t="shared" si="2"/>
        <v>8</v>
      </c>
      <c r="B15" s="26"/>
      <c r="C15" s="27"/>
      <c r="D15" s="28"/>
      <c r="E15" s="27"/>
      <c r="F15" s="29"/>
      <c r="G15" s="30">
        <f t="shared" si="1"/>
        <v>0</v>
      </c>
      <c r="H15" s="5"/>
      <c r="I15" s="32" t="s">
        <v>19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2.75" customHeight="1">
      <c r="A16" s="25">
        <f t="shared" si="2"/>
        <v>9</v>
      </c>
      <c r="B16" s="26"/>
      <c r="C16" s="27"/>
      <c r="D16" s="28"/>
      <c r="E16" s="27"/>
      <c r="F16" s="29"/>
      <c r="G16" s="30">
        <f t="shared" si="1"/>
        <v>0</v>
      </c>
      <c r="H16" s="5"/>
      <c r="I16" s="32" t="s">
        <v>20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25">
        <f t="shared" si="2"/>
        <v>10</v>
      </c>
      <c r="B17" s="26"/>
      <c r="C17" s="27"/>
      <c r="D17" s="28"/>
      <c r="E17" s="27"/>
      <c r="F17" s="29"/>
      <c r="G17" s="30">
        <f t="shared" si="1"/>
        <v>0</v>
      </c>
      <c r="H17" s="5"/>
      <c r="I17" s="32" t="s">
        <v>21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2.75" customHeight="1">
      <c r="A18" s="34"/>
      <c r="B18" s="35" t="s">
        <v>22</v>
      </c>
      <c r="C18" s="36">
        <f>SUM(C8:C17)</f>
        <v>26500</v>
      </c>
      <c r="D18" s="37"/>
      <c r="E18" s="36">
        <f>SUM(E8:E17)</f>
        <v>270</v>
      </c>
      <c r="F18" s="37"/>
      <c r="G18" s="38"/>
      <c r="H18" s="23"/>
      <c r="I18" s="39" t="s">
        <v>23</v>
      </c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ht="12.75" customHeight="1">
      <c r="A19" s="12"/>
      <c r="B19" s="12"/>
      <c r="C19" s="40"/>
      <c r="D19" s="41"/>
      <c r="E19" s="41"/>
      <c r="F19" s="41"/>
      <c r="G19" s="12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8.0" customHeight="1">
      <c r="A20" s="12"/>
      <c r="B20" s="14" t="s">
        <v>24</v>
      </c>
      <c r="C20" s="42">
        <v>500.0</v>
      </c>
      <c r="D20" s="43" t="str">
        <f>IF(NOT(snowball),"Not Applicable (No Snowball)",IF(C20&lt;=E18,"Too Low"," . "))</f>
        <v> . </v>
      </c>
      <c r="E20" s="12"/>
      <c r="F20" s="12"/>
      <c r="G20" s="12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2.75" customHeight="1">
      <c r="A21" s="12"/>
      <c r="B21" s="44" t="s">
        <v>25</v>
      </c>
      <c r="C21" s="45">
        <f>IF(NOT(snowball),"n/a",C20-E18)</f>
        <v>230</v>
      </c>
      <c r="D21" s="43" t="str">
        <f>IF(C21&lt;0,"Need to Increase Monthly Payment","")</f>
        <v/>
      </c>
      <c r="E21" s="12"/>
      <c r="F21" s="12"/>
      <c r="G21" s="12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2.75" customHeight="1">
      <c r="A22" s="12"/>
      <c r="B22" s="12"/>
      <c r="C22" s="12"/>
      <c r="D22" s="12"/>
      <c r="E22" s="12"/>
      <c r="F22" s="12"/>
      <c r="G22" s="12"/>
      <c r="H22" s="5"/>
      <c r="I22" s="32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2.75" customHeight="1">
      <c r="A23" s="12"/>
      <c r="B23" s="44" t="s">
        <v>26</v>
      </c>
      <c r="C23" s="46" t="s">
        <v>17</v>
      </c>
      <c r="D23" s="47"/>
      <c r="E23" s="48"/>
      <c r="F23" s="49" t="s">
        <v>27</v>
      </c>
      <c r="G23" s="12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2.75" customHeight="1">
      <c r="A24" s="12"/>
      <c r="B24" s="12"/>
      <c r="C24" s="12"/>
      <c r="D24" s="12"/>
      <c r="E24" s="12"/>
      <c r="F24" s="50">
        <f>MATCH(C23,I13:I18,0)</f>
        <v>1</v>
      </c>
      <c r="G24" s="12"/>
      <c r="H24" s="5"/>
      <c r="I24" s="51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27.75" customHeight="1">
      <c r="A25" s="12"/>
      <c r="B25" s="52" t="s">
        <v>28</v>
      </c>
      <c r="C25" s="52" t="s">
        <v>29</v>
      </c>
      <c r="D25" s="52" t="s">
        <v>30</v>
      </c>
      <c r="E25" s="52" t="s">
        <v>31</v>
      </c>
      <c r="F25" s="52" t="s">
        <v>32</v>
      </c>
      <c r="G25" s="12"/>
      <c r="H25" s="5"/>
      <c r="I25" s="53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2.75" customHeight="1">
      <c r="A26" s="12"/>
      <c r="B26" s="54" t="str">
        <f t="array" ref="B26:B35">TRANSPOSE(PaymentSchedule!$E$9:$N$9)</f>
        <v>Auto Loan #1</v>
      </c>
      <c r="C26" s="55">
        <f t="array" ref="C26:C35">TRANSPOSE(PaymentSchedule!$E$10:$N$10)</f>
        <v>3200</v>
      </c>
      <c r="D26" s="55">
        <f t="array" ref="D26:D35">TRANSPOSE(PaymentSchedule!$E$15:$N$15)</f>
        <v>186.45</v>
      </c>
      <c r="E26" s="56">
        <f t="array" ref="E26:E35">TRANSPOSE(PaymentSchedule!$E$13:$N$13)</f>
        <v>14</v>
      </c>
      <c r="F26" s="57">
        <f t="array" ref="F26:F35">TRANSPOSE(PaymentSchedule!$E$14:$N$14)</f>
        <v>44166</v>
      </c>
      <c r="G26" s="58" t="str">
        <f t="array" ref="G26:G35">TRANSPOSE(PaymentSchedule!E16:N16)</f>
        <v> . 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2.75" customHeight="1">
      <c r="A27" s="12"/>
      <c r="B27" s="54" t="s">
        <v>11</v>
      </c>
      <c r="C27" s="55">
        <v>4400.0</v>
      </c>
      <c r="D27" s="55">
        <v>1016.44</v>
      </c>
      <c r="E27" s="56">
        <v>29.0</v>
      </c>
      <c r="F27" s="57">
        <v>44621.0</v>
      </c>
      <c r="G27" s="58" t="s">
        <v>33</v>
      </c>
      <c r="H27" s="5"/>
      <c r="I27" s="53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2.75" customHeight="1">
      <c r="A28" s="12"/>
      <c r="B28" s="54" t="s">
        <v>15</v>
      </c>
      <c r="C28" s="55">
        <v>4900.0</v>
      </c>
      <c r="D28" s="55">
        <v>570.8099999999998</v>
      </c>
      <c r="E28" s="56">
        <v>43.0</v>
      </c>
      <c r="F28" s="57">
        <v>45047.0</v>
      </c>
      <c r="G28" s="58" t="s">
        <v>33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2.75" customHeight="1">
      <c r="A29" s="12"/>
      <c r="B29" s="54" t="s">
        <v>13</v>
      </c>
      <c r="C29" s="55">
        <v>5000.0</v>
      </c>
      <c r="D29" s="55">
        <v>2417.89</v>
      </c>
      <c r="E29" s="56">
        <v>56.0</v>
      </c>
      <c r="F29" s="57">
        <v>45444.0</v>
      </c>
      <c r="G29" s="58" t="s">
        <v>33</v>
      </c>
      <c r="H29" s="5"/>
      <c r="I29" s="32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2.75" customHeight="1">
      <c r="A30" s="12"/>
      <c r="B30" s="54" t="s">
        <v>14</v>
      </c>
      <c r="C30" s="55">
        <v>9000.0</v>
      </c>
      <c r="D30" s="55">
        <v>6392.36</v>
      </c>
      <c r="E30" s="56">
        <v>75.0</v>
      </c>
      <c r="F30" s="57">
        <v>46023.0</v>
      </c>
      <c r="G30" s="58" t="s">
        <v>33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2.75" customHeight="1">
      <c r="A31" s="12"/>
      <c r="B31" s="59" t="s">
        <v>34</v>
      </c>
      <c r="C31" s="55">
        <v>0.0</v>
      </c>
      <c r="D31" s="55">
        <v>0.0</v>
      </c>
      <c r="E31" s="56">
        <v>0.0</v>
      </c>
      <c r="F31" s="57" t="s">
        <v>34</v>
      </c>
      <c r="G31" s="58" t="s">
        <v>33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2.75" customHeight="1">
      <c r="A32" s="12"/>
      <c r="B32" s="59" t="s">
        <v>34</v>
      </c>
      <c r="C32" s="55">
        <v>0.0</v>
      </c>
      <c r="D32" s="55">
        <v>0.0</v>
      </c>
      <c r="E32" s="56">
        <v>0.0</v>
      </c>
      <c r="F32" s="57" t="s">
        <v>34</v>
      </c>
      <c r="G32" s="58" t="s">
        <v>33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2.75" customHeight="1">
      <c r="A33" s="12"/>
      <c r="B33" s="59" t="s">
        <v>34</v>
      </c>
      <c r="C33" s="55">
        <v>0.0</v>
      </c>
      <c r="D33" s="55">
        <v>0.0</v>
      </c>
      <c r="E33" s="56">
        <v>0.0</v>
      </c>
      <c r="F33" s="57" t="s">
        <v>34</v>
      </c>
      <c r="G33" s="58" t="s">
        <v>33</v>
      </c>
      <c r="H33" s="5"/>
      <c r="I33" s="51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2.75" customHeight="1">
      <c r="A34" s="12"/>
      <c r="B34" s="59" t="s">
        <v>34</v>
      </c>
      <c r="C34" s="55">
        <v>0.0</v>
      </c>
      <c r="D34" s="55">
        <v>0.0</v>
      </c>
      <c r="E34" s="56">
        <v>0.0</v>
      </c>
      <c r="F34" s="57" t="s">
        <v>34</v>
      </c>
      <c r="G34" s="58" t="s">
        <v>33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2.75" customHeight="1">
      <c r="A35" s="12"/>
      <c r="B35" s="59" t="s">
        <v>34</v>
      </c>
      <c r="C35" s="55">
        <v>0.0</v>
      </c>
      <c r="D35" s="55">
        <v>0.0</v>
      </c>
      <c r="E35" s="56">
        <v>0.0</v>
      </c>
      <c r="F35" s="57" t="s">
        <v>34</v>
      </c>
      <c r="G35" s="58" t="s">
        <v>33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6.5" customHeight="1">
      <c r="A36" s="12"/>
      <c r="B36" s="12"/>
      <c r="C36" s="35" t="s">
        <v>35</v>
      </c>
      <c r="D36" s="60">
        <f>PaymentSchedule!E18</f>
        <v>10583.95</v>
      </c>
      <c r="E36" s="35" t="s">
        <v>36</v>
      </c>
      <c r="F36" s="61">
        <f>MAX(F26:F35)</f>
        <v>46023</v>
      </c>
      <c r="G36" s="12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2.75" customHeight="1">
      <c r="A37" s="12"/>
      <c r="B37" s="12"/>
      <c r="C37" s="12"/>
      <c r="D37" s="62" t="s">
        <v>37</v>
      </c>
      <c r="E37" s="12"/>
      <c r="F37" s="12"/>
      <c r="G37" s="12"/>
      <c r="H37" s="5"/>
      <c r="I37" s="51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2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2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2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2.75" customHeight="1">
      <c r="A41" s="5"/>
      <c r="B41" s="6" t="s">
        <v>38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2.75" customHeight="1">
      <c r="A42" s="5"/>
      <c r="B42" s="5"/>
      <c r="C42" s="5"/>
      <c r="D42" s="5"/>
      <c r="E42" s="5"/>
      <c r="F42" s="5"/>
      <c r="G42" s="5"/>
      <c r="H42" s="5"/>
      <c r="I42" s="32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2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2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2.75" customHeight="1">
      <c r="A45" s="5"/>
      <c r="B45" s="5"/>
      <c r="C45" s="5"/>
      <c r="D45" s="5"/>
      <c r="E45" s="5"/>
      <c r="F45" s="5"/>
      <c r="G45" s="5"/>
      <c r="H45" s="5"/>
      <c r="I45" s="63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2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2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2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2.75" customHeight="1">
      <c r="A49" s="5"/>
      <c r="B49" s="5"/>
      <c r="C49" s="5"/>
      <c r="D49" s="5"/>
      <c r="E49" s="5"/>
      <c r="F49" s="5"/>
      <c r="G49" s="5"/>
      <c r="H49" s="5"/>
      <c r="I49" s="32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2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2.75" customHeight="1">
      <c r="A51" s="5"/>
      <c r="B51" s="5"/>
      <c r="C51" s="5"/>
      <c r="D51" s="5"/>
      <c r="E51" s="5"/>
      <c r="F51" s="5"/>
      <c r="G51" s="5"/>
      <c r="H51" s="5"/>
      <c r="I51" s="63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2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2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2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2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2.75" customHeight="1">
      <c r="A56" s="5"/>
      <c r="B56" s="5"/>
      <c r="C56" s="5"/>
      <c r="D56" s="5"/>
      <c r="E56" s="5"/>
      <c r="F56" s="5"/>
      <c r="G56" s="5"/>
      <c r="H56" s="5"/>
      <c r="I56" s="63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2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2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2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2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2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2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2.75" customHeight="1">
      <c r="A63" s="5"/>
      <c r="B63" s="5"/>
      <c r="C63" s="5"/>
      <c r="D63" s="5"/>
      <c r="E63" s="5"/>
      <c r="F63" s="5"/>
      <c r="G63" s="5"/>
      <c r="H63" s="5"/>
      <c r="I63" s="63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2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2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2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2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2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2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2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2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2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2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2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2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2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2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2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2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2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2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2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2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2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2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2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2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2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2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2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2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2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2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2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2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2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2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2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2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2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2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2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2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2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2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2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2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2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2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2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2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2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2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2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2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2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2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2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2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2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2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2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2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2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2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2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2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2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2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2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2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2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2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2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2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2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2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2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2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2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2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2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2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2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2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2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2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2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2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2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2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2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2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2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2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2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2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2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2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2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2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2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2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2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2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2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2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2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2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2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2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2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2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2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2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2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2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2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2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2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2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2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2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2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2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2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2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2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2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2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2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2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2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2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2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2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2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2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2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2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2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2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2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2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2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2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2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2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2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2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2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2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2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2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2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2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2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2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2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2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2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2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2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2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2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2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2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2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2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2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2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2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2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2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2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2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2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2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2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2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2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2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2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2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2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2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2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2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2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2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2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2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2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2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2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2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2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2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2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2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2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2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2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2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2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2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2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2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2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2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2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2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2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2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2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2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2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2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2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2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2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2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2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2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2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2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2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2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2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2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2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2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2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2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2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2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2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2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2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2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2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2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2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2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2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2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2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2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2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2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2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2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2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2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2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2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2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2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2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2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2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2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2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2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2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2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2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2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2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2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2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2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2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2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2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2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2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2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2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2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2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2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2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2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2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2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2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2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2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2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2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2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2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2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2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2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2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2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2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2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2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2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2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2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2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2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2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2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2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2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2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2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2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2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2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2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2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2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2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2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2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2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2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2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2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2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2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2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2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2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2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2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2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2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2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2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2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2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2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2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2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2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2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2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2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2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2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2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2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2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2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2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2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2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2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2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2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2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2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2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2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2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2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2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2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2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2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2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2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2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2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2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2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2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2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2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2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2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2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2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2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2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2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2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2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2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2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2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2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2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2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2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2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2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2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2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2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2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2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2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2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2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2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2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2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2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2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2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2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2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2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2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2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2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2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2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2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2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2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2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2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2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2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2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2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2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2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2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2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2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2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2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2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2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2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2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2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2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2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2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2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2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2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2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2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2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2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2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2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2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2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2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2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2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2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2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2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2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2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2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2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2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2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2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2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2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2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2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2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2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2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2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2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2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2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2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2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2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2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2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2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2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2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2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2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2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2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2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2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2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2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2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2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2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2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2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2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2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2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2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2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2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2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2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2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2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2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2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2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2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2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2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2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2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2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2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2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2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2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2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2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2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2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2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2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2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2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2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2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2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2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2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2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2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2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2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2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2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2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2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2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2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2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2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2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2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2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2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2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2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2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2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2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2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2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2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2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2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2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2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2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2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2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2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2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2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2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2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2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2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2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2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2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2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2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2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2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2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2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2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2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2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2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2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2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2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2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2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2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2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2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2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2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2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2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2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2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2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2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2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2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2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2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2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2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2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2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2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2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2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2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2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2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2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2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2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2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2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2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2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2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2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2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2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2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2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2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2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2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2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2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2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2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2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2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2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2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2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2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2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2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2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2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2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2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2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2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2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2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2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2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2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2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2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2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2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2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2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2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2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2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2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2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2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2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2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2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2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2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2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2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2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2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2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2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2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2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2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2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2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2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2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2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2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2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2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2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2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2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2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2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2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2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2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2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2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2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2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2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2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2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2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2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2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2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2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2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2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2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2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2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2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2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2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2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2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2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2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2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2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2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2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2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2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2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2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2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2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2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2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2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2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2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2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2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2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2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2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2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2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2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2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2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2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2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2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2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2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2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2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2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2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2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2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2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2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4">
    <mergeCell ref="A2:D2"/>
    <mergeCell ref="C23:E23"/>
    <mergeCell ref="I1:J1"/>
    <mergeCell ref="I2:J2"/>
  </mergeCells>
  <conditionalFormatting sqref="C21">
    <cfRule type="cellIs" dxfId="0" priority="1" stopIfTrue="1" operator="lessThan">
      <formula>0</formula>
    </cfRule>
  </conditionalFormatting>
  <conditionalFormatting sqref="E8:E17">
    <cfRule type="expression" dxfId="0" priority="2" stopIfTrue="1">
      <formula>E8&lt;(ROUND(OFFSET($C$7,ROW()-ROW($C$7),0,1,1)*OFFSET($D$7,ROW()-ROW($D$7),0,1,1)/12,2))</formula>
    </cfRule>
  </conditionalFormatting>
  <dataValidations>
    <dataValidation type="list" allowBlank="1" showErrorMessage="1" sqref="C23">
      <formula1>$I$13:$I$18</formula1>
    </dataValidation>
  </dataValidations>
  <hyperlinks>
    <hyperlink r:id="rId1" ref="I2"/>
  </hyperlinks>
  <printOptions horizontalCentered="1"/>
  <pageMargins bottom="0.25" footer="0.0" header="0.0" left="0.7" right="0.5" top="0.25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4.14"/>
    <col customWidth="1" min="2" max="2" width="6.57"/>
    <col customWidth="1" min="3" max="3" width="7.0"/>
    <col customWidth="1" min="4" max="4" width="8.0"/>
    <col customWidth="1" min="5" max="14" width="10.14"/>
    <col customWidth="1" min="15" max="15" width="4.0"/>
    <col customWidth="1" min="16" max="16" width="8.29"/>
    <col customWidth="1" hidden="1" min="17" max="26" width="8.43"/>
    <col customWidth="1" hidden="1" min="27" max="27" width="2.43"/>
    <col customWidth="1" hidden="1" min="28" max="37" width="7.14"/>
    <col customWidth="1" hidden="1" min="38" max="38" width="7.0"/>
    <col customWidth="1" hidden="1" min="39" max="39" width="2.14"/>
    <col customWidth="1" hidden="1" min="40" max="50" width="7.0"/>
    <col customWidth="1" hidden="1" min="51" max="51" width="4.29"/>
    <col customWidth="1" min="52" max="52" width="13.86"/>
    <col customWidth="1" min="53" max="53" width="5.71"/>
    <col customWidth="1" min="54" max="54" width="12.29"/>
    <col customWidth="1" min="55" max="55" width="9.29"/>
    <col customWidth="1" min="56" max="56" width="5.71"/>
    <col customWidth="1" min="57" max="60" width="2.71"/>
    <col customWidth="1" min="61" max="61" width="3.0"/>
    <col customWidth="1" min="62" max="63" width="9.14"/>
  </cols>
  <sheetData>
    <row r="1" ht="52.5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64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" t="s">
        <v>0</v>
      </c>
      <c r="AB1" s="2"/>
      <c r="AC1" s="2"/>
      <c r="AD1" s="2"/>
      <c r="AE1" s="2"/>
      <c r="AF1" s="2"/>
      <c r="AG1" s="2"/>
      <c r="AH1" s="3"/>
      <c r="AI1" s="4"/>
      <c r="AK1" s="3"/>
      <c r="AL1" s="3"/>
      <c r="AM1" s="64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65"/>
      <c r="BB1" s="3"/>
      <c r="BC1" s="4"/>
      <c r="BJ1" s="53"/>
      <c r="BK1" s="53"/>
    </row>
    <row r="2" ht="12.75" customHeight="1">
      <c r="A2" s="7"/>
      <c r="B2" s="8"/>
      <c r="C2" s="8"/>
      <c r="D2" s="8"/>
      <c r="E2" s="2"/>
      <c r="F2" s="2"/>
      <c r="G2" s="9"/>
      <c r="H2" s="3"/>
      <c r="I2" s="3"/>
      <c r="J2" s="3"/>
      <c r="K2" s="66"/>
      <c r="L2" s="66"/>
      <c r="M2" s="66"/>
      <c r="N2" s="6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7"/>
      <c r="AB2" s="8"/>
      <c r="AC2" s="8"/>
      <c r="AD2" s="8"/>
      <c r="AE2" s="2"/>
      <c r="AF2" s="2"/>
      <c r="AG2" s="9"/>
      <c r="AH2" s="3"/>
      <c r="AI2" s="10" t="s">
        <v>1</v>
      </c>
      <c r="AK2" s="66"/>
      <c r="AL2" s="66"/>
      <c r="AM2" s="66"/>
      <c r="AN2" s="66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65"/>
      <c r="BB2" s="3"/>
      <c r="BC2" s="67" t="s">
        <v>1</v>
      </c>
      <c r="BJ2" s="53"/>
      <c r="BK2" s="53"/>
    </row>
    <row r="3" ht="12.75" customHeight="1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53"/>
      <c r="BK3" s="53"/>
    </row>
    <row r="4" ht="12.75" customHeight="1">
      <c r="A4" s="68" t="s">
        <v>39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53"/>
      <c r="BK4" s="53"/>
    </row>
    <row r="5" ht="12.7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71"/>
      <c r="L5" s="71"/>
      <c r="M5" s="71"/>
      <c r="N5" s="71"/>
      <c r="O5" s="71"/>
      <c r="P5" s="71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</row>
    <row r="6" ht="12.75" customHeight="1">
      <c r="A6" s="72"/>
      <c r="B6" s="72"/>
      <c r="C6" s="72"/>
      <c r="D6" s="73" t="s">
        <v>40</v>
      </c>
      <c r="E6" s="74" t="str">
        <f t="array" ref="E6">INDEX(Calculator!I13:I18,strategy)</f>
        <v>Snowball (Lowest Balance First)</v>
      </c>
      <c r="F6" s="72"/>
      <c r="G6" s="72"/>
      <c r="H6" s="72"/>
      <c r="I6" s="72"/>
      <c r="J6" s="72"/>
      <c r="K6" s="71"/>
      <c r="L6" s="71"/>
      <c r="M6" s="71"/>
      <c r="N6" s="71"/>
      <c r="O6" s="71"/>
      <c r="P6" s="71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13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</row>
    <row r="7" ht="12.75" customHeight="1">
      <c r="A7" s="72"/>
      <c r="B7" s="72"/>
      <c r="C7" s="72"/>
      <c r="D7" s="73" t="s">
        <v>41</v>
      </c>
      <c r="E7" s="75">
        <f>IF(NOT(snowball),"Variable",Calculator!C20)</f>
        <v>500</v>
      </c>
      <c r="G7" s="72"/>
      <c r="H7" s="72"/>
      <c r="I7" s="72"/>
      <c r="J7" s="72"/>
      <c r="K7" s="71"/>
      <c r="L7" s="71"/>
      <c r="M7" s="71"/>
      <c r="N7" s="71"/>
      <c r="O7" s="71"/>
      <c r="P7" s="71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</row>
    <row r="8" ht="12.75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</row>
    <row r="9" ht="12.75" customHeight="1">
      <c r="A9" s="76"/>
      <c r="B9" s="77"/>
      <c r="C9" s="77"/>
      <c r="D9" s="78" t="s">
        <v>42</v>
      </c>
      <c r="E9" s="79" t="str">
        <f t="array" ref="E9">IF(ISERROR(Order!B66),"",IF(ISBLANK(INDEX(Calculator!$B$8:$B$17,Order!B66))," - ",INDEX(Calculator!$B$8:$B$17,Order!B66)))</f>
        <v>Auto Loan #1</v>
      </c>
      <c r="F9" s="79" t="str">
        <f t="array" ref="F9">IF(ISERROR(Order!C66),"",IF(ISBLANK(INDEX(Calculator!$B$8:$B$17,Order!C66))," - ",INDEX(Calculator!$B$8:$B$17,Order!C66)))</f>
        <v>Card #1</v>
      </c>
      <c r="G9" s="79" t="str">
        <f t="array" ref="G9">IF(ISERROR(Order!D66),"",IF(ISBLANK(INDEX(Calculator!$B$8:$B$17,Order!D66))," - ",INDEX(Calculator!$B$8:$B$17,Order!D66)))</f>
        <v>Student Loan #1</v>
      </c>
      <c r="H9" s="79" t="str">
        <f t="array" ref="H9">IF(ISERROR(Order!E66),"",IF(ISBLANK(INDEX(Calculator!$B$8:$B$17,Order!E66))," - ",INDEX(Calculator!$B$8:$B$17,Order!E66)))</f>
        <v>Auto Loan #2</v>
      </c>
      <c r="I9" s="79" t="str">
        <f t="array" ref="I9">IF(ISERROR(Order!F66),"",IF(ISBLANK(INDEX(Calculator!$B$8:$B$17,Order!F66))," - ",INDEX(Calculator!$B$8:$B$17,Order!F66)))</f>
        <v>Card #2</v>
      </c>
      <c r="J9" s="80" t="str">
        <f t="array" ref="J9">IF(ISERROR(Order!G66),"",IF(ISBLANK(INDEX(Calculator!$B$8:$B$17,Order!G66))," - ",INDEX(Calculator!$B$8:$B$17,Order!G66)))</f>
        <v/>
      </c>
      <c r="K9" s="80" t="str">
        <f t="array" ref="K9">IF(ISERROR(Order!H66),"",IF(ISBLANK(INDEX(Calculator!$B$8:$B$17,Order!H66))," - ",INDEX(Calculator!$B$8:$B$17,Order!H66)))</f>
        <v/>
      </c>
      <c r="L9" s="80" t="str">
        <f t="array" ref="L9">IF(ISERROR(Order!I66),"",IF(ISBLANK(INDEX(Calculator!$B$8:$B$17,Order!I66))," - ",INDEX(Calculator!$B$8:$B$17,Order!I66)))</f>
        <v/>
      </c>
      <c r="M9" s="80" t="str">
        <f t="array" ref="M9">IF(ISERROR(Order!J66),"",IF(ISBLANK(INDEX(Calculator!$B$8:$B$17,Order!J66))," - ",INDEX(Calculator!$B$8:$B$17,Order!J66)))</f>
        <v/>
      </c>
      <c r="N9" s="80" t="str">
        <f t="array" ref="N9">IF(ISERROR(Order!K66),"",IF(ISBLANK(INDEX(Calculator!$B$8:$B$17,Order!K66))," - ",INDEX(Calculator!$B$8:$B$17,Order!K66)))</f>
        <v/>
      </c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</row>
    <row r="10" ht="12.75" customHeight="1">
      <c r="A10" s="81"/>
      <c r="B10" s="82"/>
      <c r="C10" s="82"/>
      <c r="D10" s="83" t="s">
        <v>43</v>
      </c>
      <c r="E10" s="84">
        <f t="array" ref="E10">IF(ISERROR(Order!B66),0,INDEX(Calculator!$C$8:$C$17,Order!B66))</f>
        <v>3200</v>
      </c>
      <c r="F10" s="84">
        <f t="array" ref="F10">IF(ISERROR(Order!C66),0,INDEX(Calculator!$C$8:$C$17,Order!C66))</f>
        <v>4400</v>
      </c>
      <c r="G10" s="84">
        <f t="array" ref="G10">IF(ISERROR(Order!D66),0,INDEX(Calculator!$C$8:$C$17,Order!D66))</f>
        <v>4900</v>
      </c>
      <c r="H10" s="84">
        <f t="array" ref="H10">IF(ISERROR(Order!E66),0,INDEX(Calculator!$C$8:$C$17,Order!E66))</f>
        <v>5000</v>
      </c>
      <c r="I10" s="84">
        <f t="array" ref="I10">IF(ISERROR(Order!F66),0,INDEX(Calculator!$C$8:$C$17,Order!F66))</f>
        <v>9000</v>
      </c>
      <c r="J10" s="84">
        <f t="array" ref="J10">IF(ISERROR(Order!G66),0,INDEX(Calculator!$C$8:$C$17,Order!G66))</f>
        <v>0</v>
      </c>
      <c r="K10" s="84">
        <f t="array" ref="K10">IF(ISERROR(Order!H66),0,INDEX(Calculator!$C$8:$C$17,Order!H66))</f>
        <v>0</v>
      </c>
      <c r="L10" s="84">
        <f t="array" ref="L10">IF(ISERROR(Order!I66),0,INDEX(Calculator!$C$8:$C$17,Order!I66))</f>
        <v>0</v>
      </c>
      <c r="M10" s="84">
        <f t="array" ref="M10">IF(ISERROR(Order!J66),0,INDEX(Calculator!$C$8:$C$17,Order!J66))</f>
        <v>0</v>
      </c>
      <c r="N10" s="84">
        <f t="array" ref="N10">IF(ISERROR(Order!K66),0,INDEX(Calculator!$C$8:$C$17,Order!K66))</f>
        <v>0</v>
      </c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</row>
    <row r="11" ht="12.75" customHeight="1">
      <c r="A11" s="85"/>
      <c r="B11" s="86"/>
      <c r="C11" s="86"/>
      <c r="D11" s="87" t="s">
        <v>44</v>
      </c>
      <c r="E11" s="88">
        <f t="array" ref="E11">IF(ISERROR(Order!B66),0,INDEX(Calculator!$D$8:$D$17,Order!B66))</f>
        <v>0.0981</v>
      </c>
      <c r="F11" s="88">
        <f t="array" ref="F11">IF(ISERROR(Order!C66),0,INDEX(Calculator!$D$8:$D$17,Order!C66))</f>
        <v>0.13</v>
      </c>
      <c r="G11" s="88">
        <f t="array" ref="G11">IF(ISERROR(Order!D66),0,INDEX(Calculator!$D$8:$D$17,Order!D66))</f>
        <v>0.04</v>
      </c>
      <c r="H11" s="88">
        <f t="array" ref="H11">IF(ISERROR(Order!E66),0,INDEX(Calculator!$D$8:$D$17,Order!E66))</f>
        <v>0.12</v>
      </c>
      <c r="I11" s="88">
        <f t="array" ref="I11">IF(ISERROR(Order!F66),0,INDEX(Calculator!$D$8:$D$17,Order!F66))</f>
        <v>0.135</v>
      </c>
      <c r="J11" s="88">
        <f t="array" ref="J11">IF(ISERROR(Order!G66),0,INDEX(Calculator!$D$8:$D$17,Order!G66))</f>
        <v>0</v>
      </c>
      <c r="K11" s="88">
        <f t="array" ref="K11">IF(ISERROR(Order!H66),0,INDEX(Calculator!$D$8:$D$17,Order!H66))</f>
        <v>0</v>
      </c>
      <c r="L11" s="88">
        <f t="array" ref="L11">IF(ISERROR(Order!I66),0,INDEX(Calculator!$D$8:$D$17,Order!I66))</f>
        <v>0</v>
      </c>
      <c r="M11" s="88">
        <f t="array" ref="M11">IF(ISERROR(Order!J66),0,INDEX(Calculator!$D$8:$D$17,Order!J66))</f>
        <v>0</v>
      </c>
      <c r="N11" s="88">
        <f t="array" ref="N11">IF(ISERROR(Order!K66),0,INDEX(Calculator!$D$8:$D$17,Order!K66))</f>
        <v>0</v>
      </c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</row>
    <row r="12" ht="12.75" customHeight="1">
      <c r="A12" s="89"/>
      <c r="B12" s="90"/>
      <c r="C12" s="90"/>
      <c r="D12" s="91" t="s">
        <v>45</v>
      </c>
      <c r="E12" s="92">
        <f t="array" ref="E12">IF(ISERROR(Order!B66),0,INDEX(Calculator!$E$8:$E$17,Order!B66))</f>
        <v>30</v>
      </c>
      <c r="F12" s="92">
        <f t="array" ref="F12">IF(ISERROR(Order!C66),0,INDEX(Calculator!$E$8:$E$17,Order!C66))</f>
        <v>50</v>
      </c>
      <c r="G12" s="92">
        <f t="array" ref="G12">IF(ISERROR(Order!D66),0,INDEX(Calculator!$E$8:$E$17,Order!D66))</f>
        <v>25</v>
      </c>
      <c r="H12" s="92">
        <f t="array" ref="H12">IF(ISERROR(Order!E66),0,INDEX(Calculator!$E$8:$E$17,Order!E66))</f>
        <v>55</v>
      </c>
      <c r="I12" s="92">
        <f t="array" ref="I12">IF(ISERROR(Order!F66),0,INDEX(Calculator!$E$8:$E$17,Order!F66))</f>
        <v>110</v>
      </c>
      <c r="J12" s="92">
        <f t="array" ref="J12">IF(ISERROR(Order!G66),0,INDEX(Calculator!$E$8:$E$17,Order!G66))</f>
        <v>0</v>
      </c>
      <c r="K12" s="92">
        <f t="array" ref="K12">IF(ISERROR(Order!H66),0,INDEX(Calculator!$E$8:$E$17,Order!H66))</f>
        <v>0</v>
      </c>
      <c r="L12" s="92">
        <f t="array" ref="L12">IF(ISERROR(Order!I66),0,INDEX(Calculator!$E$8:$E$17,Order!I66))</f>
        <v>0</v>
      </c>
      <c r="M12" s="92">
        <f t="array" ref="M12">IF(ISERROR(Order!J66),0,INDEX(Calculator!$E$8:$E$17,Order!J66))</f>
        <v>0</v>
      </c>
      <c r="N12" s="92">
        <f t="array" ref="N12">IF(ISERROR(Order!K66),0,INDEX(Calculator!$E$8:$E$17,Order!K66))</f>
        <v>0</v>
      </c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</row>
    <row r="13" ht="12.75" customHeight="1">
      <c r="A13" s="89"/>
      <c r="B13" s="90"/>
      <c r="C13" s="90"/>
      <c r="D13" s="91" t="s">
        <v>46</v>
      </c>
      <c r="E13" s="93">
        <f t="array" ref="E13">IF(E10&gt;0,1+MAX((ROW(E23:E527)-ROW(E$23))*(E23:E527&gt;0)),0)</f>
        <v>14</v>
      </c>
      <c r="F13" s="93">
        <f t="array" ref="F13">IF(F10&gt;0,1+MAX((ROW(F23:F527)-ROW(F$23))*(F23:F527&gt;0)),0)</f>
        <v>29</v>
      </c>
      <c r="G13" s="93">
        <f t="array" ref="G13">IF(G10&gt;0,1+MAX((ROW(G23:G527)-ROW(G$23))*(G23:G527&gt;0)),0)</f>
        <v>43</v>
      </c>
      <c r="H13" s="93">
        <f t="array" ref="H13">IF(H10&gt;0,1+MAX((ROW(H23:H527)-ROW(H$23))*(H23:H527&gt;0)),0)</f>
        <v>56</v>
      </c>
      <c r="I13" s="93">
        <f t="array" ref="I13">IF(I10&gt;0,1+MAX((ROW(I23:I527)-ROW(I$23))*(I23:I527&gt;0)),0)</f>
        <v>75</v>
      </c>
      <c r="J13" s="93">
        <f t="array" ref="J13">IF(J10&gt;0,1+MAX((ROW(J23:J527)-ROW(J$23))*(J23:J527&gt;0)),0)</f>
        <v>0</v>
      </c>
      <c r="K13" s="93">
        <f t="array" ref="K13">IF(K10&gt;0,1+MAX((ROW(K23:K527)-ROW(K$23))*(K23:K527&gt;0)),0)</f>
        <v>0</v>
      </c>
      <c r="L13" s="93">
        <f t="array" ref="L13">IF(L10&gt;0,1+MAX((ROW(L23:L527)-ROW(L$23))*(L23:L527&gt;0)),0)</f>
        <v>0</v>
      </c>
      <c r="M13" s="93">
        <f t="array" ref="M13">IF(M10&gt;0,1+MAX((ROW(M23:M527)-ROW(M$23))*(M23:M527&gt;0)),0)</f>
        <v>0</v>
      </c>
      <c r="N13" s="93">
        <f t="array" ref="N13">IF(N10&gt;0,1+MAX((ROW(N23:N527)-ROW(N$23))*(N23:N527&gt;0)),0)</f>
        <v>0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</row>
    <row r="14" ht="12.75" customHeight="1">
      <c r="A14" s="89"/>
      <c r="B14" s="90"/>
      <c r="C14" s="90"/>
      <c r="D14" s="91" t="s">
        <v>47</v>
      </c>
      <c r="E14" s="94">
        <f t="shared" ref="E14:N14" si="1">IF(E10&gt;0,INDEX($B$23:$B$527,E13),"")</f>
        <v>44166</v>
      </c>
      <c r="F14" s="94">
        <f t="shared" si="1"/>
        <v>44621</v>
      </c>
      <c r="G14" s="94">
        <f t="shared" si="1"/>
        <v>45047</v>
      </c>
      <c r="H14" s="94">
        <f t="shared" si="1"/>
        <v>45444</v>
      </c>
      <c r="I14" s="94">
        <f t="shared" si="1"/>
        <v>46023</v>
      </c>
      <c r="J14" s="94" t="str">
        <f t="shared" si="1"/>
        <v/>
      </c>
      <c r="K14" s="94" t="str">
        <f t="shared" si="1"/>
        <v/>
      </c>
      <c r="L14" s="94" t="str">
        <f t="shared" si="1"/>
        <v/>
      </c>
      <c r="M14" s="94" t="str">
        <f t="shared" si="1"/>
        <v/>
      </c>
      <c r="N14" s="94" t="str">
        <f t="shared" si="1"/>
        <v/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</row>
    <row r="15" ht="12.75" customHeight="1">
      <c r="A15" s="89"/>
      <c r="B15" s="90"/>
      <c r="C15" s="90"/>
      <c r="D15" s="91" t="s">
        <v>48</v>
      </c>
      <c r="E15" s="92">
        <f t="shared" ref="E15:N15" si="2">IF(E382=0,SUM(AB23:AB382),NA())</f>
        <v>186.45</v>
      </c>
      <c r="F15" s="92">
        <f t="shared" si="2"/>
        <v>1016.44</v>
      </c>
      <c r="G15" s="92">
        <f t="shared" si="2"/>
        <v>570.81</v>
      </c>
      <c r="H15" s="92">
        <f t="shared" si="2"/>
        <v>2417.89</v>
      </c>
      <c r="I15" s="92">
        <f t="shared" si="2"/>
        <v>6392.36</v>
      </c>
      <c r="J15" s="92">
        <f t="shared" si="2"/>
        <v>0</v>
      </c>
      <c r="K15" s="92">
        <f t="shared" si="2"/>
        <v>0</v>
      </c>
      <c r="L15" s="92">
        <f t="shared" si="2"/>
        <v>0</v>
      </c>
      <c r="M15" s="92">
        <f t="shared" si="2"/>
        <v>0</v>
      </c>
      <c r="N15" s="92">
        <f t="shared" si="2"/>
        <v>0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</row>
    <row r="16" ht="12.75" customHeight="1">
      <c r="A16" s="90"/>
      <c r="B16" s="90"/>
      <c r="C16" s="90"/>
      <c r="D16" s="91" t="s">
        <v>49</v>
      </c>
      <c r="E16" s="95" t="str">
        <f t="shared" ref="E16:N16" si="3">IF(E382&gt;0,"&gt;"&amp;$A$382&amp;" Payments"," . ")</f>
        <v> . </v>
      </c>
      <c r="F16" s="95" t="str">
        <f t="shared" si="3"/>
        <v> . </v>
      </c>
      <c r="G16" s="95" t="str">
        <f t="shared" si="3"/>
        <v> . </v>
      </c>
      <c r="H16" s="95" t="str">
        <f t="shared" si="3"/>
        <v> . </v>
      </c>
      <c r="I16" s="95" t="str">
        <f t="shared" si="3"/>
        <v> . </v>
      </c>
      <c r="J16" s="95" t="str">
        <f t="shared" si="3"/>
        <v> . </v>
      </c>
      <c r="K16" s="95" t="str">
        <f t="shared" si="3"/>
        <v> . </v>
      </c>
      <c r="L16" s="95" t="str">
        <f t="shared" si="3"/>
        <v> . </v>
      </c>
      <c r="M16" s="95" t="str">
        <f t="shared" si="3"/>
        <v> . </v>
      </c>
      <c r="N16" s="95" t="str">
        <f t="shared" si="3"/>
        <v> . 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</row>
    <row r="17" ht="12.75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</row>
    <row r="18" ht="12.75" customHeight="1">
      <c r="A18" s="53"/>
      <c r="B18" s="53"/>
      <c r="C18" s="53"/>
      <c r="D18" s="73" t="s">
        <v>48</v>
      </c>
      <c r="E18" s="96">
        <f>SUM(E15:N15)</f>
        <v>10583.95</v>
      </c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</row>
    <row r="19" ht="12.75" customHeight="1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</row>
    <row r="20" ht="12.75" customHeight="1">
      <c r="A20" s="53"/>
      <c r="B20" s="53"/>
      <c r="C20" s="53"/>
      <c r="D20" s="53"/>
      <c r="E20" s="63" t="s">
        <v>50</v>
      </c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63" t="s">
        <v>51</v>
      </c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63" t="s">
        <v>52</v>
      </c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63" t="s">
        <v>53</v>
      </c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63" t="s">
        <v>54</v>
      </c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</row>
    <row r="21" ht="12.75" customHeight="1">
      <c r="A21" s="97" t="s">
        <v>55</v>
      </c>
      <c r="B21" s="97" t="s">
        <v>56</v>
      </c>
      <c r="C21" s="97" t="s">
        <v>57</v>
      </c>
      <c r="D21" s="97" t="s">
        <v>58</v>
      </c>
      <c r="E21" s="98" t="str">
        <f t="shared" ref="E21:N21" si="4">E9</f>
        <v>Auto Loan #1</v>
      </c>
      <c r="F21" s="98" t="str">
        <f t="shared" si="4"/>
        <v>Card #1</v>
      </c>
      <c r="G21" s="98" t="str">
        <f t="shared" si="4"/>
        <v>Student Loan #1</v>
      </c>
      <c r="H21" s="98" t="str">
        <f t="shared" si="4"/>
        <v>Auto Loan #2</v>
      </c>
      <c r="I21" s="98" t="str">
        <f t="shared" si="4"/>
        <v>Card #2</v>
      </c>
      <c r="J21" s="97" t="str">
        <f t="shared" si="4"/>
        <v/>
      </c>
      <c r="K21" s="97" t="str">
        <f t="shared" si="4"/>
        <v/>
      </c>
      <c r="L21" s="97" t="str">
        <f t="shared" si="4"/>
        <v/>
      </c>
      <c r="M21" s="97" t="str">
        <f t="shared" si="4"/>
        <v/>
      </c>
      <c r="N21" s="97" t="str">
        <f t="shared" si="4"/>
        <v/>
      </c>
      <c r="O21" s="53"/>
      <c r="P21" s="99" t="s">
        <v>59</v>
      </c>
      <c r="Q21" s="100" t="str">
        <f t="shared" ref="Q21:Z21" si="5">E21</f>
        <v>Auto Loan #1</v>
      </c>
      <c r="R21" s="100" t="str">
        <f t="shared" si="5"/>
        <v>Card #1</v>
      </c>
      <c r="S21" s="100" t="str">
        <f t="shared" si="5"/>
        <v>Student Loan #1</v>
      </c>
      <c r="T21" s="100" t="str">
        <f t="shared" si="5"/>
        <v>Auto Loan #2</v>
      </c>
      <c r="U21" s="100" t="str">
        <f t="shared" si="5"/>
        <v>Card #2</v>
      </c>
      <c r="V21" s="101" t="str">
        <f t="shared" si="5"/>
        <v/>
      </c>
      <c r="W21" s="101" t="str">
        <f t="shared" si="5"/>
        <v/>
      </c>
      <c r="X21" s="101" t="str">
        <f t="shared" si="5"/>
        <v/>
      </c>
      <c r="Y21" s="101" t="str">
        <f t="shared" si="5"/>
        <v/>
      </c>
      <c r="Z21" s="101" t="str">
        <f t="shared" si="5"/>
        <v/>
      </c>
      <c r="AA21" s="53"/>
      <c r="AB21" s="100" t="str">
        <f t="shared" ref="AB21:AK21" si="6">E21</f>
        <v>Auto Loan #1</v>
      </c>
      <c r="AC21" s="100" t="str">
        <f t="shared" si="6"/>
        <v>Card #1</v>
      </c>
      <c r="AD21" s="100" t="str">
        <f t="shared" si="6"/>
        <v>Student Loan #1</v>
      </c>
      <c r="AE21" s="100" t="str">
        <f t="shared" si="6"/>
        <v>Auto Loan #2</v>
      </c>
      <c r="AF21" s="100" t="str">
        <f t="shared" si="6"/>
        <v>Card #2</v>
      </c>
      <c r="AG21" s="101" t="str">
        <f t="shared" si="6"/>
        <v/>
      </c>
      <c r="AH21" s="101" t="str">
        <f t="shared" si="6"/>
        <v/>
      </c>
      <c r="AI21" s="101" t="str">
        <f t="shared" si="6"/>
        <v/>
      </c>
      <c r="AJ21" s="101" t="str">
        <f t="shared" si="6"/>
        <v/>
      </c>
      <c r="AK21" s="101" t="str">
        <f t="shared" si="6"/>
        <v/>
      </c>
      <c r="AL21" s="102" t="s">
        <v>60</v>
      </c>
      <c r="AM21" s="53"/>
      <c r="AN21" s="100" t="str">
        <f t="shared" ref="AN21:AW21" si="7">E21</f>
        <v>Auto Loan #1</v>
      </c>
      <c r="AO21" s="100" t="str">
        <f t="shared" si="7"/>
        <v>Card #1</v>
      </c>
      <c r="AP21" s="100" t="str">
        <f t="shared" si="7"/>
        <v>Student Loan #1</v>
      </c>
      <c r="AQ21" s="100" t="str">
        <f t="shared" si="7"/>
        <v>Auto Loan #2</v>
      </c>
      <c r="AR21" s="100" t="str">
        <f t="shared" si="7"/>
        <v>Card #2</v>
      </c>
      <c r="AS21" s="101" t="str">
        <f t="shared" si="7"/>
        <v/>
      </c>
      <c r="AT21" s="101" t="str">
        <f t="shared" si="7"/>
        <v/>
      </c>
      <c r="AU21" s="101" t="str">
        <f t="shared" si="7"/>
        <v/>
      </c>
      <c r="AV21" s="101" t="str">
        <f t="shared" si="7"/>
        <v/>
      </c>
      <c r="AW21" s="101" t="str">
        <f t="shared" si="7"/>
        <v/>
      </c>
      <c r="AX21" s="102" t="s">
        <v>60</v>
      </c>
      <c r="AY21" s="53"/>
      <c r="AZ21" s="100" t="str">
        <f t="shared" ref="AZ21:BI21" si="8">E9</f>
        <v>Auto Loan #1</v>
      </c>
      <c r="BA21" s="100" t="str">
        <f t="shared" si="8"/>
        <v>Card #1</v>
      </c>
      <c r="BB21" s="100" t="str">
        <f t="shared" si="8"/>
        <v>Student Loan #1</v>
      </c>
      <c r="BC21" s="100" t="str">
        <f t="shared" si="8"/>
        <v>Auto Loan #2</v>
      </c>
      <c r="BD21" s="100" t="str">
        <f t="shared" si="8"/>
        <v>Card #2</v>
      </c>
      <c r="BE21" s="101" t="str">
        <f t="shared" si="8"/>
        <v/>
      </c>
      <c r="BF21" s="101" t="str">
        <f t="shared" si="8"/>
        <v/>
      </c>
      <c r="BG21" s="101" t="str">
        <f t="shared" si="8"/>
        <v/>
      </c>
      <c r="BH21" s="101" t="str">
        <f t="shared" si="8"/>
        <v/>
      </c>
      <c r="BI21" s="101" t="str">
        <f t="shared" si="8"/>
        <v/>
      </c>
      <c r="BJ21" s="53"/>
      <c r="BK21" s="53"/>
    </row>
    <row r="22" ht="12.75" customHeight="1">
      <c r="A22" s="103"/>
      <c r="B22" s="104">
        <f>Calculator!C4</f>
        <v>43739</v>
      </c>
      <c r="C22" s="105"/>
      <c r="D22" s="105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53"/>
      <c r="P22" s="106">
        <f t="shared" ref="P22:P382" si="11">SUM(Q22:Z22)</f>
        <v>26500</v>
      </c>
      <c r="Q22" s="106">
        <f t="shared" ref="Q22:Z22" si="9">E10</f>
        <v>3200</v>
      </c>
      <c r="R22" s="106">
        <f t="shared" si="9"/>
        <v>4400</v>
      </c>
      <c r="S22" s="106">
        <f t="shared" si="9"/>
        <v>4900</v>
      </c>
      <c r="T22" s="106">
        <f t="shared" si="9"/>
        <v>5000</v>
      </c>
      <c r="U22" s="106">
        <f t="shared" si="9"/>
        <v>9000</v>
      </c>
      <c r="V22" s="106">
        <f t="shared" si="9"/>
        <v>0</v>
      </c>
      <c r="W22" s="106">
        <f t="shared" si="9"/>
        <v>0</v>
      </c>
      <c r="X22" s="106">
        <f t="shared" si="9"/>
        <v>0</v>
      </c>
      <c r="Y22" s="106">
        <f t="shared" si="9"/>
        <v>0</v>
      </c>
      <c r="Z22" s="106">
        <f t="shared" si="9"/>
        <v>0</v>
      </c>
      <c r="AA22" s="53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53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53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53"/>
      <c r="BK22" s="53"/>
    </row>
    <row r="23" ht="10.5" customHeight="1">
      <c r="A23" s="107">
        <f t="shared" ref="A23:A382" si="16">IF(SUM(Q22:Z22)&lt;=0,"",A22+1)</f>
        <v>1</v>
      </c>
      <c r="B23" s="108">
        <f t="shared" ref="B23:B382" si="17">IF(A23="",NA(),DATE(YEAR(B22),MONTH(B22)+1,1))</f>
        <v>43770</v>
      </c>
      <c r="C23" s="109">
        <f t="shared" ref="C23:C382" si="18">IF(A23="","",IF(snowball,IF(($E$7-AX23)&lt;0,0,$E$7-AX23),0)+D23)</f>
        <v>230</v>
      </c>
      <c r="D23" s="110"/>
      <c r="E23" s="111">
        <f t="shared" ref="E23:N23" si="10">AN23+AZ23</f>
        <v>260</v>
      </c>
      <c r="F23" s="111">
        <f t="shared" si="10"/>
        <v>50</v>
      </c>
      <c r="G23" s="111">
        <f t="shared" si="10"/>
        <v>25</v>
      </c>
      <c r="H23" s="111">
        <f t="shared" si="10"/>
        <v>55</v>
      </c>
      <c r="I23" s="111">
        <f t="shared" si="10"/>
        <v>110</v>
      </c>
      <c r="J23" s="111">
        <f t="shared" si="10"/>
        <v>0</v>
      </c>
      <c r="K23" s="111">
        <f t="shared" si="10"/>
        <v>0</v>
      </c>
      <c r="L23" s="111">
        <f t="shared" si="10"/>
        <v>0</v>
      </c>
      <c r="M23" s="111">
        <f t="shared" si="10"/>
        <v>0</v>
      </c>
      <c r="N23" s="111">
        <f t="shared" si="10"/>
        <v>0</v>
      </c>
      <c r="O23" s="112"/>
      <c r="P23" s="111">
        <f t="shared" si="11"/>
        <v>26241.41</v>
      </c>
      <c r="Q23" s="111">
        <f t="shared" ref="Q23:Z23" si="12">IF(E$10=0,0,ROUND(Q22-(E23-AB23),2))</f>
        <v>2966.16</v>
      </c>
      <c r="R23" s="111">
        <f t="shared" si="12"/>
        <v>4397.67</v>
      </c>
      <c r="S23" s="111">
        <f t="shared" si="12"/>
        <v>4891.33</v>
      </c>
      <c r="T23" s="111">
        <f t="shared" si="12"/>
        <v>4995</v>
      </c>
      <c r="U23" s="111">
        <f t="shared" si="12"/>
        <v>8991.25</v>
      </c>
      <c r="V23" s="111">
        <f t="shared" si="12"/>
        <v>0</v>
      </c>
      <c r="W23" s="111">
        <f t="shared" si="12"/>
        <v>0</v>
      </c>
      <c r="X23" s="111">
        <f t="shared" si="12"/>
        <v>0</v>
      </c>
      <c r="Y23" s="111">
        <f t="shared" si="12"/>
        <v>0</v>
      </c>
      <c r="Z23" s="111">
        <f t="shared" si="12"/>
        <v>0</v>
      </c>
      <c r="AA23" s="53"/>
      <c r="AB23" s="111">
        <f t="shared" ref="AB23:AK23" si="13">ROUND(Q22*E$11/12,2)</f>
        <v>26.16</v>
      </c>
      <c r="AC23" s="111">
        <f t="shared" si="13"/>
        <v>47.67</v>
      </c>
      <c r="AD23" s="111">
        <f t="shared" si="13"/>
        <v>16.33</v>
      </c>
      <c r="AE23" s="111">
        <f t="shared" si="13"/>
        <v>50</v>
      </c>
      <c r="AF23" s="111">
        <f t="shared" si="13"/>
        <v>101.25</v>
      </c>
      <c r="AG23" s="111">
        <f t="shared" si="13"/>
        <v>0</v>
      </c>
      <c r="AH23" s="111">
        <f t="shared" si="13"/>
        <v>0</v>
      </c>
      <c r="AI23" s="111">
        <f t="shared" si="13"/>
        <v>0</v>
      </c>
      <c r="AJ23" s="111">
        <f t="shared" si="13"/>
        <v>0</v>
      </c>
      <c r="AK23" s="111">
        <f t="shared" si="13"/>
        <v>0</v>
      </c>
      <c r="AL23" s="111">
        <f t="shared" ref="AL23:AL382" si="22">SUM(AB23:AK23)</f>
        <v>241.41</v>
      </c>
      <c r="AM23" s="53"/>
      <c r="AN23" s="111">
        <f t="shared" ref="AN23:AW23" si="14">IF(Q22&gt;0,IF((Q22+AB23)&lt;E$12,Q22+AB23,E$12),0)</f>
        <v>30</v>
      </c>
      <c r="AO23" s="111">
        <f t="shared" si="14"/>
        <v>50</v>
      </c>
      <c r="AP23" s="111">
        <f t="shared" si="14"/>
        <v>25</v>
      </c>
      <c r="AQ23" s="111">
        <f t="shared" si="14"/>
        <v>55</v>
      </c>
      <c r="AR23" s="111">
        <f t="shared" si="14"/>
        <v>110</v>
      </c>
      <c r="AS23" s="111">
        <f t="shared" si="14"/>
        <v>0</v>
      </c>
      <c r="AT23" s="111">
        <f t="shared" si="14"/>
        <v>0</v>
      </c>
      <c r="AU23" s="111">
        <f t="shared" si="14"/>
        <v>0</v>
      </c>
      <c r="AV23" s="111">
        <f t="shared" si="14"/>
        <v>0</v>
      </c>
      <c r="AW23" s="111">
        <f t="shared" si="14"/>
        <v>0</v>
      </c>
      <c r="AX23" s="111">
        <f t="shared" ref="AX23:AX382" si="24">SUM(AN23:AW23)</f>
        <v>270</v>
      </c>
      <c r="AY23" s="53"/>
      <c r="AZ23" s="113">
        <f t="shared" ref="AZ23:AZ383" si="25">IF(Q22&lt;=0,0,IF(AN23+$C23&gt;Q22+AB23,Q22+AB23-AN23,$C23))</f>
        <v>230</v>
      </c>
      <c r="BA23" s="111">
        <f t="shared" ref="BA23:BI23" si="15">IF(R22&lt;=0,0,IF($C23&lt;=SUM($AZ23:AZ23),0,IF(AO23+$C23-SUM($AZ23:AZ23)&gt;R22+AC23,R22+AC23-AO23,$C23-SUM($AZ23:AZ23))))</f>
        <v>0</v>
      </c>
      <c r="BB23" s="111">
        <f t="shared" si="15"/>
        <v>0</v>
      </c>
      <c r="BC23" s="111">
        <f t="shared" si="15"/>
        <v>0</v>
      </c>
      <c r="BD23" s="111">
        <f t="shared" si="15"/>
        <v>0</v>
      </c>
      <c r="BE23" s="111">
        <f t="shared" si="15"/>
        <v>0</v>
      </c>
      <c r="BF23" s="111">
        <f t="shared" si="15"/>
        <v>0</v>
      </c>
      <c r="BG23" s="111">
        <f t="shared" si="15"/>
        <v>0</v>
      </c>
      <c r="BH23" s="111">
        <f t="shared" si="15"/>
        <v>0</v>
      </c>
      <c r="BI23" s="111">
        <f t="shared" si="15"/>
        <v>0</v>
      </c>
      <c r="BJ23" s="53"/>
      <c r="BK23" s="53"/>
    </row>
    <row r="24" ht="10.5" customHeight="1">
      <c r="A24" s="107">
        <f t="shared" si="16"/>
        <v>2</v>
      </c>
      <c r="B24" s="108">
        <f t="shared" si="17"/>
        <v>43800</v>
      </c>
      <c r="C24" s="109">
        <f t="shared" si="18"/>
        <v>230</v>
      </c>
      <c r="D24" s="110"/>
      <c r="E24" s="111">
        <f t="shared" ref="E24:N24" si="19">AN24+AZ24</f>
        <v>260</v>
      </c>
      <c r="F24" s="111">
        <f t="shared" si="19"/>
        <v>50</v>
      </c>
      <c r="G24" s="111">
        <f t="shared" si="19"/>
        <v>25</v>
      </c>
      <c r="H24" s="111">
        <f t="shared" si="19"/>
        <v>55</v>
      </c>
      <c r="I24" s="111">
        <f t="shared" si="19"/>
        <v>110</v>
      </c>
      <c r="J24" s="111">
        <f t="shared" si="19"/>
        <v>0</v>
      </c>
      <c r="K24" s="111">
        <f t="shared" si="19"/>
        <v>0</v>
      </c>
      <c r="L24" s="111">
        <f t="shared" si="19"/>
        <v>0</v>
      </c>
      <c r="M24" s="111">
        <f t="shared" si="19"/>
        <v>0</v>
      </c>
      <c r="N24" s="111">
        <f t="shared" si="19"/>
        <v>0</v>
      </c>
      <c r="O24" s="112"/>
      <c r="P24" s="111">
        <f t="shared" si="11"/>
        <v>25980.7</v>
      </c>
      <c r="Q24" s="111">
        <f t="shared" ref="Q24:Z24" si="20">IF(E$10=0,0,ROUND(Q23-(E24-AB24),2))</f>
        <v>2730.41</v>
      </c>
      <c r="R24" s="111">
        <f t="shared" si="20"/>
        <v>4395.31</v>
      </c>
      <c r="S24" s="111">
        <f t="shared" si="20"/>
        <v>4882.63</v>
      </c>
      <c r="T24" s="111">
        <f t="shared" si="20"/>
        <v>4989.95</v>
      </c>
      <c r="U24" s="111">
        <f t="shared" si="20"/>
        <v>8982.4</v>
      </c>
      <c r="V24" s="111">
        <f t="shared" si="20"/>
        <v>0</v>
      </c>
      <c r="W24" s="111">
        <f t="shared" si="20"/>
        <v>0</v>
      </c>
      <c r="X24" s="111">
        <f t="shared" si="20"/>
        <v>0</v>
      </c>
      <c r="Y24" s="111">
        <f t="shared" si="20"/>
        <v>0</v>
      </c>
      <c r="Z24" s="111">
        <f t="shared" si="20"/>
        <v>0</v>
      </c>
      <c r="AA24" s="53"/>
      <c r="AB24" s="111">
        <f t="shared" ref="AB24:AK24" si="21">ROUND(Q23*E$11/12,2)</f>
        <v>24.25</v>
      </c>
      <c r="AC24" s="111">
        <f t="shared" si="21"/>
        <v>47.64</v>
      </c>
      <c r="AD24" s="111">
        <f t="shared" si="21"/>
        <v>16.3</v>
      </c>
      <c r="AE24" s="111">
        <f t="shared" si="21"/>
        <v>49.95</v>
      </c>
      <c r="AF24" s="111">
        <f t="shared" si="21"/>
        <v>101.15</v>
      </c>
      <c r="AG24" s="111">
        <f t="shared" si="21"/>
        <v>0</v>
      </c>
      <c r="AH24" s="111">
        <f t="shared" si="21"/>
        <v>0</v>
      </c>
      <c r="AI24" s="111">
        <f t="shared" si="21"/>
        <v>0</v>
      </c>
      <c r="AJ24" s="111">
        <f t="shared" si="21"/>
        <v>0</v>
      </c>
      <c r="AK24" s="111">
        <f t="shared" si="21"/>
        <v>0</v>
      </c>
      <c r="AL24" s="111">
        <f t="shared" si="22"/>
        <v>239.29</v>
      </c>
      <c r="AM24" s="53"/>
      <c r="AN24" s="111">
        <f t="shared" ref="AN24:AW24" si="23">IF(Q23&gt;0,IF((Q23+AB24)&lt;E$12,Q23+AB24,E$12),0)</f>
        <v>30</v>
      </c>
      <c r="AO24" s="111">
        <f t="shared" si="23"/>
        <v>50</v>
      </c>
      <c r="AP24" s="111">
        <f t="shared" si="23"/>
        <v>25</v>
      </c>
      <c r="AQ24" s="111">
        <f t="shared" si="23"/>
        <v>55</v>
      </c>
      <c r="AR24" s="111">
        <f t="shared" si="23"/>
        <v>110</v>
      </c>
      <c r="AS24" s="111">
        <f t="shared" si="23"/>
        <v>0</v>
      </c>
      <c r="AT24" s="111">
        <f t="shared" si="23"/>
        <v>0</v>
      </c>
      <c r="AU24" s="111">
        <f t="shared" si="23"/>
        <v>0</v>
      </c>
      <c r="AV24" s="111">
        <f t="shared" si="23"/>
        <v>0</v>
      </c>
      <c r="AW24" s="111">
        <f t="shared" si="23"/>
        <v>0</v>
      </c>
      <c r="AX24" s="111">
        <f t="shared" si="24"/>
        <v>270</v>
      </c>
      <c r="AY24" s="111"/>
      <c r="AZ24" s="113">
        <f t="shared" si="25"/>
        <v>230</v>
      </c>
      <c r="BA24" s="111">
        <f t="shared" ref="BA24:BI24" si="26">IF(R23&lt;=0,0,IF($C24&lt;=SUM($AZ24:AZ24),0,IF(AO24+$C24-SUM($AZ24:AZ24)&gt;R23+AC24,R23+AC24-AO24,$C24-SUM($AZ24:AZ24))))</f>
        <v>0</v>
      </c>
      <c r="BB24" s="111">
        <f t="shared" si="26"/>
        <v>0</v>
      </c>
      <c r="BC24" s="111">
        <f t="shared" si="26"/>
        <v>0</v>
      </c>
      <c r="BD24" s="111">
        <f t="shared" si="26"/>
        <v>0</v>
      </c>
      <c r="BE24" s="111">
        <f t="shared" si="26"/>
        <v>0</v>
      </c>
      <c r="BF24" s="111">
        <f t="shared" si="26"/>
        <v>0</v>
      </c>
      <c r="BG24" s="111">
        <f t="shared" si="26"/>
        <v>0</v>
      </c>
      <c r="BH24" s="111">
        <f t="shared" si="26"/>
        <v>0</v>
      </c>
      <c r="BI24" s="111">
        <f t="shared" si="26"/>
        <v>0</v>
      </c>
      <c r="BJ24" s="53"/>
      <c r="BK24" s="53"/>
    </row>
    <row r="25" ht="10.5" customHeight="1">
      <c r="A25" s="107">
        <f t="shared" si="16"/>
        <v>3</v>
      </c>
      <c r="B25" s="108">
        <f t="shared" si="17"/>
        <v>43831</v>
      </c>
      <c r="C25" s="109">
        <f t="shared" si="18"/>
        <v>230</v>
      </c>
      <c r="D25" s="110"/>
      <c r="E25" s="111">
        <f t="shared" ref="E25:N25" si="27">AN25+AZ25</f>
        <v>260</v>
      </c>
      <c r="F25" s="111">
        <f t="shared" si="27"/>
        <v>50</v>
      </c>
      <c r="G25" s="111">
        <f t="shared" si="27"/>
        <v>25</v>
      </c>
      <c r="H25" s="111">
        <f t="shared" si="27"/>
        <v>55</v>
      </c>
      <c r="I25" s="111">
        <f t="shared" si="27"/>
        <v>110</v>
      </c>
      <c r="J25" s="111">
        <f t="shared" si="27"/>
        <v>0</v>
      </c>
      <c r="K25" s="111">
        <f t="shared" si="27"/>
        <v>0</v>
      </c>
      <c r="L25" s="111">
        <f t="shared" si="27"/>
        <v>0</v>
      </c>
      <c r="M25" s="111">
        <f t="shared" si="27"/>
        <v>0</v>
      </c>
      <c r="N25" s="111">
        <f t="shared" si="27"/>
        <v>0</v>
      </c>
      <c r="O25" s="112"/>
      <c r="P25" s="111">
        <f t="shared" si="11"/>
        <v>25717.87</v>
      </c>
      <c r="Q25" s="111">
        <f t="shared" ref="Q25:Z25" si="28">IF(E$10=0,0,ROUND(Q24-(E25-AB25),2))</f>
        <v>2492.73</v>
      </c>
      <c r="R25" s="111">
        <f t="shared" si="28"/>
        <v>4392.93</v>
      </c>
      <c r="S25" s="111">
        <f t="shared" si="28"/>
        <v>4873.91</v>
      </c>
      <c r="T25" s="111">
        <f t="shared" si="28"/>
        <v>4984.85</v>
      </c>
      <c r="U25" s="111">
        <f t="shared" si="28"/>
        <v>8973.45</v>
      </c>
      <c r="V25" s="111">
        <f t="shared" si="28"/>
        <v>0</v>
      </c>
      <c r="W25" s="111">
        <f t="shared" si="28"/>
        <v>0</v>
      </c>
      <c r="X25" s="111">
        <f t="shared" si="28"/>
        <v>0</v>
      </c>
      <c r="Y25" s="111">
        <f t="shared" si="28"/>
        <v>0</v>
      </c>
      <c r="Z25" s="111">
        <f t="shared" si="28"/>
        <v>0</v>
      </c>
      <c r="AA25" s="53"/>
      <c r="AB25" s="111">
        <f t="shared" ref="AB25:AK25" si="29">ROUND(Q24*E$11/12,2)</f>
        <v>22.32</v>
      </c>
      <c r="AC25" s="111">
        <f t="shared" si="29"/>
        <v>47.62</v>
      </c>
      <c r="AD25" s="111">
        <f t="shared" si="29"/>
        <v>16.28</v>
      </c>
      <c r="AE25" s="111">
        <f t="shared" si="29"/>
        <v>49.9</v>
      </c>
      <c r="AF25" s="111">
        <f t="shared" si="29"/>
        <v>101.05</v>
      </c>
      <c r="AG25" s="111">
        <f t="shared" si="29"/>
        <v>0</v>
      </c>
      <c r="AH25" s="111">
        <f t="shared" si="29"/>
        <v>0</v>
      </c>
      <c r="AI25" s="111">
        <f t="shared" si="29"/>
        <v>0</v>
      </c>
      <c r="AJ25" s="111">
        <f t="shared" si="29"/>
        <v>0</v>
      </c>
      <c r="AK25" s="111">
        <f t="shared" si="29"/>
        <v>0</v>
      </c>
      <c r="AL25" s="111">
        <f t="shared" si="22"/>
        <v>237.17</v>
      </c>
      <c r="AM25" s="53"/>
      <c r="AN25" s="111">
        <f t="shared" ref="AN25:AW25" si="30">IF(Q24&gt;0,IF((Q24+AB25)&lt;E$12,Q24+AB25,E$12),0)</f>
        <v>30</v>
      </c>
      <c r="AO25" s="111">
        <f t="shared" si="30"/>
        <v>50</v>
      </c>
      <c r="AP25" s="111">
        <f t="shared" si="30"/>
        <v>25</v>
      </c>
      <c r="AQ25" s="111">
        <f t="shared" si="30"/>
        <v>55</v>
      </c>
      <c r="AR25" s="111">
        <f t="shared" si="30"/>
        <v>110</v>
      </c>
      <c r="AS25" s="111">
        <f t="shared" si="30"/>
        <v>0</v>
      </c>
      <c r="AT25" s="111">
        <f t="shared" si="30"/>
        <v>0</v>
      </c>
      <c r="AU25" s="111">
        <f t="shared" si="30"/>
        <v>0</v>
      </c>
      <c r="AV25" s="111">
        <f t="shared" si="30"/>
        <v>0</v>
      </c>
      <c r="AW25" s="111">
        <f t="shared" si="30"/>
        <v>0</v>
      </c>
      <c r="AX25" s="111">
        <f t="shared" si="24"/>
        <v>270</v>
      </c>
      <c r="AY25" s="111"/>
      <c r="AZ25" s="113">
        <f t="shared" si="25"/>
        <v>230</v>
      </c>
      <c r="BA25" s="111">
        <f t="shared" ref="BA25:BI25" si="31">IF(R24&lt;=0,0,IF($C25&lt;=SUM($AZ25:AZ25),0,IF(AO25+$C25-SUM($AZ25:AZ25)&gt;R24+AC25,R24+AC25-AO25,$C25-SUM($AZ25:AZ25))))</f>
        <v>0</v>
      </c>
      <c r="BB25" s="111">
        <f t="shared" si="31"/>
        <v>0</v>
      </c>
      <c r="BC25" s="111">
        <f t="shared" si="31"/>
        <v>0</v>
      </c>
      <c r="BD25" s="111">
        <f t="shared" si="31"/>
        <v>0</v>
      </c>
      <c r="BE25" s="111">
        <f t="shared" si="31"/>
        <v>0</v>
      </c>
      <c r="BF25" s="111">
        <f t="shared" si="31"/>
        <v>0</v>
      </c>
      <c r="BG25" s="111">
        <f t="shared" si="31"/>
        <v>0</v>
      </c>
      <c r="BH25" s="111">
        <f t="shared" si="31"/>
        <v>0</v>
      </c>
      <c r="BI25" s="111">
        <f t="shared" si="31"/>
        <v>0</v>
      </c>
      <c r="BJ25" s="53"/>
      <c r="BK25" s="53"/>
    </row>
    <row r="26" ht="10.5" customHeight="1">
      <c r="A26" s="107">
        <f t="shared" si="16"/>
        <v>4</v>
      </c>
      <c r="B26" s="108">
        <f t="shared" si="17"/>
        <v>43862</v>
      </c>
      <c r="C26" s="109">
        <f t="shared" si="18"/>
        <v>230</v>
      </c>
      <c r="D26" s="110"/>
      <c r="E26" s="111">
        <f t="shared" ref="E26:N26" si="32">AN26+AZ26</f>
        <v>260</v>
      </c>
      <c r="F26" s="111">
        <f t="shared" si="32"/>
        <v>50</v>
      </c>
      <c r="G26" s="111">
        <f t="shared" si="32"/>
        <v>25</v>
      </c>
      <c r="H26" s="111">
        <f t="shared" si="32"/>
        <v>55</v>
      </c>
      <c r="I26" s="111">
        <f t="shared" si="32"/>
        <v>110</v>
      </c>
      <c r="J26" s="111">
        <f t="shared" si="32"/>
        <v>0</v>
      </c>
      <c r="K26" s="111">
        <f t="shared" si="32"/>
        <v>0</v>
      </c>
      <c r="L26" s="111">
        <f t="shared" si="32"/>
        <v>0</v>
      </c>
      <c r="M26" s="111">
        <f t="shared" si="32"/>
        <v>0</v>
      </c>
      <c r="N26" s="111">
        <f t="shared" si="32"/>
        <v>0</v>
      </c>
      <c r="O26" s="112"/>
      <c r="P26" s="111">
        <f t="shared" si="11"/>
        <v>25452.89</v>
      </c>
      <c r="Q26" s="111">
        <f t="shared" ref="Q26:Z26" si="33">IF(E$10=0,0,ROUND(Q25-(E26-AB26),2))</f>
        <v>2253.11</v>
      </c>
      <c r="R26" s="111">
        <f t="shared" si="33"/>
        <v>4390.52</v>
      </c>
      <c r="S26" s="111">
        <f t="shared" si="33"/>
        <v>4865.16</v>
      </c>
      <c r="T26" s="111">
        <f t="shared" si="33"/>
        <v>4979.7</v>
      </c>
      <c r="U26" s="111">
        <f t="shared" si="33"/>
        <v>8964.4</v>
      </c>
      <c r="V26" s="111">
        <f t="shared" si="33"/>
        <v>0</v>
      </c>
      <c r="W26" s="111">
        <f t="shared" si="33"/>
        <v>0</v>
      </c>
      <c r="X26" s="111">
        <f t="shared" si="33"/>
        <v>0</v>
      </c>
      <c r="Y26" s="111">
        <f t="shared" si="33"/>
        <v>0</v>
      </c>
      <c r="Z26" s="111">
        <f t="shared" si="33"/>
        <v>0</v>
      </c>
      <c r="AA26" s="114"/>
      <c r="AB26" s="111">
        <f t="shared" ref="AB26:AK26" si="34">ROUND(Q25*E$11/12,2)</f>
        <v>20.38</v>
      </c>
      <c r="AC26" s="111">
        <f t="shared" si="34"/>
        <v>47.59</v>
      </c>
      <c r="AD26" s="111">
        <f t="shared" si="34"/>
        <v>16.25</v>
      </c>
      <c r="AE26" s="111">
        <f t="shared" si="34"/>
        <v>49.85</v>
      </c>
      <c r="AF26" s="111">
        <f t="shared" si="34"/>
        <v>100.95</v>
      </c>
      <c r="AG26" s="111">
        <f t="shared" si="34"/>
        <v>0</v>
      </c>
      <c r="AH26" s="111">
        <f t="shared" si="34"/>
        <v>0</v>
      </c>
      <c r="AI26" s="111">
        <f t="shared" si="34"/>
        <v>0</v>
      </c>
      <c r="AJ26" s="111">
        <f t="shared" si="34"/>
        <v>0</v>
      </c>
      <c r="AK26" s="111">
        <f t="shared" si="34"/>
        <v>0</v>
      </c>
      <c r="AL26" s="111">
        <f t="shared" si="22"/>
        <v>235.02</v>
      </c>
      <c r="AM26" s="115"/>
      <c r="AN26" s="111">
        <f t="shared" ref="AN26:AW26" si="35">IF(Q25&gt;0,IF((Q25+AB26)&lt;E$12,Q25+AB26,E$12),0)</f>
        <v>30</v>
      </c>
      <c r="AO26" s="111">
        <f t="shared" si="35"/>
        <v>50</v>
      </c>
      <c r="AP26" s="111">
        <f t="shared" si="35"/>
        <v>25</v>
      </c>
      <c r="AQ26" s="111">
        <f t="shared" si="35"/>
        <v>55</v>
      </c>
      <c r="AR26" s="111">
        <f t="shared" si="35"/>
        <v>110</v>
      </c>
      <c r="AS26" s="111">
        <f t="shared" si="35"/>
        <v>0</v>
      </c>
      <c r="AT26" s="111">
        <f t="shared" si="35"/>
        <v>0</v>
      </c>
      <c r="AU26" s="111">
        <f t="shared" si="35"/>
        <v>0</v>
      </c>
      <c r="AV26" s="111">
        <f t="shared" si="35"/>
        <v>0</v>
      </c>
      <c r="AW26" s="111">
        <f t="shared" si="35"/>
        <v>0</v>
      </c>
      <c r="AX26" s="111">
        <f t="shared" si="24"/>
        <v>270</v>
      </c>
      <c r="AY26" s="111"/>
      <c r="AZ26" s="113">
        <f t="shared" si="25"/>
        <v>230</v>
      </c>
      <c r="BA26" s="111">
        <f t="shared" ref="BA26:BI26" si="36">IF(R25&lt;=0,0,IF($C26&lt;=SUM($AZ26:AZ26),0,IF(AO26+$C26-SUM($AZ26:AZ26)&gt;R25+AC26,R25+AC26-AO26,$C26-SUM($AZ26:AZ26))))</f>
        <v>0</v>
      </c>
      <c r="BB26" s="111">
        <f t="shared" si="36"/>
        <v>0</v>
      </c>
      <c r="BC26" s="111">
        <f t="shared" si="36"/>
        <v>0</v>
      </c>
      <c r="BD26" s="111">
        <f t="shared" si="36"/>
        <v>0</v>
      </c>
      <c r="BE26" s="111">
        <f t="shared" si="36"/>
        <v>0</v>
      </c>
      <c r="BF26" s="111">
        <f t="shared" si="36"/>
        <v>0</v>
      </c>
      <c r="BG26" s="111">
        <f t="shared" si="36"/>
        <v>0</v>
      </c>
      <c r="BH26" s="111">
        <f t="shared" si="36"/>
        <v>0</v>
      </c>
      <c r="BI26" s="111">
        <f t="shared" si="36"/>
        <v>0</v>
      </c>
      <c r="BJ26" s="53"/>
      <c r="BK26" s="53"/>
    </row>
    <row r="27" ht="10.5" customHeight="1">
      <c r="A27" s="107">
        <f t="shared" si="16"/>
        <v>5</v>
      </c>
      <c r="B27" s="108">
        <f t="shared" si="17"/>
        <v>43891</v>
      </c>
      <c r="C27" s="109">
        <f t="shared" si="18"/>
        <v>230</v>
      </c>
      <c r="D27" s="110"/>
      <c r="E27" s="111">
        <f t="shared" ref="E27:N27" si="37">AN27+AZ27</f>
        <v>260</v>
      </c>
      <c r="F27" s="111">
        <f t="shared" si="37"/>
        <v>50</v>
      </c>
      <c r="G27" s="111">
        <f t="shared" si="37"/>
        <v>25</v>
      </c>
      <c r="H27" s="111">
        <f t="shared" si="37"/>
        <v>55</v>
      </c>
      <c r="I27" s="111">
        <f t="shared" si="37"/>
        <v>110</v>
      </c>
      <c r="J27" s="111">
        <f t="shared" si="37"/>
        <v>0</v>
      </c>
      <c r="K27" s="111">
        <f t="shared" si="37"/>
        <v>0</v>
      </c>
      <c r="L27" s="111">
        <f t="shared" si="37"/>
        <v>0</v>
      </c>
      <c r="M27" s="111">
        <f t="shared" si="37"/>
        <v>0</v>
      </c>
      <c r="N27" s="111">
        <f t="shared" si="37"/>
        <v>0</v>
      </c>
      <c r="O27" s="112"/>
      <c r="P27" s="111">
        <f t="shared" si="11"/>
        <v>25185.74</v>
      </c>
      <c r="Q27" s="111">
        <f t="shared" ref="Q27:Z27" si="38">IF(E$10=0,0,ROUND(Q26-(E27-AB27),2))</f>
        <v>2011.53</v>
      </c>
      <c r="R27" s="111">
        <f t="shared" si="38"/>
        <v>4388.08</v>
      </c>
      <c r="S27" s="111">
        <f t="shared" si="38"/>
        <v>4856.38</v>
      </c>
      <c r="T27" s="111">
        <f t="shared" si="38"/>
        <v>4974.5</v>
      </c>
      <c r="U27" s="111">
        <f t="shared" si="38"/>
        <v>8955.25</v>
      </c>
      <c r="V27" s="111">
        <f t="shared" si="38"/>
        <v>0</v>
      </c>
      <c r="W27" s="111">
        <f t="shared" si="38"/>
        <v>0</v>
      </c>
      <c r="X27" s="111">
        <f t="shared" si="38"/>
        <v>0</v>
      </c>
      <c r="Y27" s="111">
        <f t="shared" si="38"/>
        <v>0</v>
      </c>
      <c r="Z27" s="111">
        <f t="shared" si="38"/>
        <v>0</v>
      </c>
      <c r="AA27" s="114"/>
      <c r="AB27" s="111">
        <f t="shared" ref="AB27:AK27" si="39">ROUND(Q26*E$11/12,2)</f>
        <v>18.42</v>
      </c>
      <c r="AC27" s="111">
        <f t="shared" si="39"/>
        <v>47.56</v>
      </c>
      <c r="AD27" s="111">
        <f t="shared" si="39"/>
        <v>16.22</v>
      </c>
      <c r="AE27" s="111">
        <f t="shared" si="39"/>
        <v>49.8</v>
      </c>
      <c r="AF27" s="111">
        <f t="shared" si="39"/>
        <v>100.85</v>
      </c>
      <c r="AG27" s="111">
        <f t="shared" si="39"/>
        <v>0</v>
      </c>
      <c r="AH27" s="111">
        <f t="shared" si="39"/>
        <v>0</v>
      </c>
      <c r="AI27" s="111">
        <f t="shared" si="39"/>
        <v>0</v>
      </c>
      <c r="AJ27" s="111">
        <f t="shared" si="39"/>
        <v>0</v>
      </c>
      <c r="AK27" s="111">
        <f t="shared" si="39"/>
        <v>0</v>
      </c>
      <c r="AL27" s="111">
        <f t="shared" si="22"/>
        <v>232.85</v>
      </c>
      <c r="AM27" s="115"/>
      <c r="AN27" s="111">
        <f t="shared" ref="AN27:AW27" si="40">IF(Q26&gt;0,IF((Q26+AB27)&lt;E$12,Q26+AB27,E$12),0)</f>
        <v>30</v>
      </c>
      <c r="AO27" s="111">
        <f t="shared" si="40"/>
        <v>50</v>
      </c>
      <c r="AP27" s="111">
        <f t="shared" si="40"/>
        <v>25</v>
      </c>
      <c r="AQ27" s="111">
        <f t="shared" si="40"/>
        <v>55</v>
      </c>
      <c r="AR27" s="111">
        <f t="shared" si="40"/>
        <v>110</v>
      </c>
      <c r="AS27" s="111">
        <f t="shared" si="40"/>
        <v>0</v>
      </c>
      <c r="AT27" s="111">
        <f t="shared" si="40"/>
        <v>0</v>
      </c>
      <c r="AU27" s="111">
        <f t="shared" si="40"/>
        <v>0</v>
      </c>
      <c r="AV27" s="111">
        <f t="shared" si="40"/>
        <v>0</v>
      </c>
      <c r="AW27" s="111">
        <f t="shared" si="40"/>
        <v>0</v>
      </c>
      <c r="AX27" s="111">
        <f t="shared" si="24"/>
        <v>270</v>
      </c>
      <c r="AY27" s="111"/>
      <c r="AZ27" s="113">
        <f t="shared" si="25"/>
        <v>230</v>
      </c>
      <c r="BA27" s="111">
        <f t="shared" ref="BA27:BI27" si="41">IF(R26&lt;=0,0,IF($C27&lt;=SUM($AZ27:AZ27),0,IF(AO27+$C27-SUM($AZ27:AZ27)&gt;R26+AC27,R26+AC27-AO27,$C27-SUM($AZ27:AZ27))))</f>
        <v>0</v>
      </c>
      <c r="BB27" s="111">
        <f t="shared" si="41"/>
        <v>0</v>
      </c>
      <c r="BC27" s="111">
        <f t="shared" si="41"/>
        <v>0</v>
      </c>
      <c r="BD27" s="111">
        <f t="shared" si="41"/>
        <v>0</v>
      </c>
      <c r="BE27" s="111">
        <f t="shared" si="41"/>
        <v>0</v>
      </c>
      <c r="BF27" s="111">
        <f t="shared" si="41"/>
        <v>0</v>
      </c>
      <c r="BG27" s="111">
        <f t="shared" si="41"/>
        <v>0</v>
      </c>
      <c r="BH27" s="111">
        <f t="shared" si="41"/>
        <v>0</v>
      </c>
      <c r="BI27" s="111">
        <f t="shared" si="41"/>
        <v>0</v>
      </c>
      <c r="BJ27" s="53"/>
      <c r="BK27" s="53"/>
    </row>
    <row r="28" ht="10.5" customHeight="1">
      <c r="A28" s="107">
        <f t="shared" si="16"/>
        <v>6</v>
      </c>
      <c r="B28" s="108">
        <f t="shared" si="17"/>
        <v>43922</v>
      </c>
      <c r="C28" s="109">
        <f t="shared" si="18"/>
        <v>230</v>
      </c>
      <c r="D28" s="110"/>
      <c r="E28" s="111">
        <f t="shared" ref="E28:N28" si="42">AN28+AZ28</f>
        <v>260</v>
      </c>
      <c r="F28" s="111">
        <f t="shared" si="42"/>
        <v>50</v>
      </c>
      <c r="G28" s="111">
        <f t="shared" si="42"/>
        <v>25</v>
      </c>
      <c r="H28" s="111">
        <f t="shared" si="42"/>
        <v>55</v>
      </c>
      <c r="I28" s="111">
        <f t="shared" si="42"/>
        <v>110</v>
      </c>
      <c r="J28" s="111">
        <f t="shared" si="42"/>
        <v>0</v>
      </c>
      <c r="K28" s="111">
        <f t="shared" si="42"/>
        <v>0</v>
      </c>
      <c r="L28" s="111">
        <f t="shared" si="42"/>
        <v>0</v>
      </c>
      <c r="M28" s="111">
        <f t="shared" si="42"/>
        <v>0</v>
      </c>
      <c r="N28" s="111">
        <f t="shared" si="42"/>
        <v>0</v>
      </c>
      <c r="O28" s="112"/>
      <c r="P28" s="111">
        <f t="shared" si="11"/>
        <v>24916.41</v>
      </c>
      <c r="Q28" s="111">
        <f t="shared" ref="Q28:Z28" si="43">IF(E$10=0,0,ROUND(Q27-(E28-AB28),2))</f>
        <v>1767.97</v>
      </c>
      <c r="R28" s="111">
        <f t="shared" si="43"/>
        <v>4385.62</v>
      </c>
      <c r="S28" s="111">
        <f t="shared" si="43"/>
        <v>4847.57</v>
      </c>
      <c r="T28" s="111">
        <f t="shared" si="43"/>
        <v>4969.25</v>
      </c>
      <c r="U28" s="111">
        <f t="shared" si="43"/>
        <v>8946</v>
      </c>
      <c r="V28" s="111">
        <f t="shared" si="43"/>
        <v>0</v>
      </c>
      <c r="W28" s="111">
        <f t="shared" si="43"/>
        <v>0</v>
      </c>
      <c r="X28" s="111">
        <f t="shared" si="43"/>
        <v>0</v>
      </c>
      <c r="Y28" s="111">
        <f t="shared" si="43"/>
        <v>0</v>
      </c>
      <c r="Z28" s="111">
        <f t="shared" si="43"/>
        <v>0</v>
      </c>
      <c r="AA28" s="114"/>
      <c r="AB28" s="111">
        <f t="shared" ref="AB28:AK28" si="44">ROUND(Q27*E$11/12,2)</f>
        <v>16.44</v>
      </c>
      <c r="AC28" s="111">
        <f t="shared" si="44"/>
        <v>47.54</v>
      </c>
      <c r="AD28" s="111">
        <f t="shared" si="44"/>
        <v>16.19</v>
      </c>
      <c r="AE28" s="111">
        <f t="shared" si="44"/>
        <v>49.75</v>
      </c>
      <c r="AF28" s="111">
        <f t="shared" si="44"/>
        <v>100.75</v>
      </c>
      <c r="AG28" s="111">
        <f t="shared" si="44"/>
        <v>0</v>
      </c>
      <c r="AH28" s="111">
        <f t="shared" si="44"/>
        <v>0</v>
      </c>
      <c r="AI28" s="111">
        <f t="shared" si="44"/>
        <v>0</v>
      </c>
      <c r="AJ28" s="111">
        <f t="shared" si="44"/>
        <v>0</v>
      </c>
      <c r="AK28" s="111">
        <f t="shared" si="44"/>
        <v>0</v>
      </c>
      <c r="AL28" s="111">
        <f t="shared" si="22"/>
        <v>230.67</v>
      </c>
      <c r="AM28" s="115"/>
      <c r="AN28" s="111">
        <f t="shared" ref="AN28:AW28" si="45">IF(Q27&gt;0,IF((Q27+AB28)&lt;E$12,Q27+AB28,E$12),0)</f>
        <v>30</v>
      </c>
      <c r="AO28" s="111">
        <f t="shared" si="45"/>
        <v>50</v>
      </c>
      <c r="AP28" s="111">
        <f t="shared" si="45"/>
        <v>25</v>
      </c>
      <c r="AQ28" s="111">
        <f t="shared" si="45"/>
        <v>55</v>
      </c>
      <c r="AR28" s="111">
        <f t="shared" si="45"/>
        <v>110</v>
      </c>
      <c r="AS28" s="111">
        <f t="shared" si="45"/>
        <v>0</v>
      </c>
      <c r="AT28" s="111">
        <f t="shared" si="45"/>
        <v>0</v>
      </c>
      <c r="AU28" s="111">
        <f t="shared" si="45"/>
        <v>0</v>
      </c>
      <c r="AV28" s="111">
        <f t="shared" si="45"/>
        <v>0</v>
      </c>
      <c r="AW28" s="111">
        <f t="shared" si="45"/>
        <v>0</v>
      </c>
      <c r="AX28" s="111">
        <f t="shared" si="24"/>
        <v>270</v>
      </c>
      <c r="AY28" s="111"/>
      <c r="AZ28" s="113">
        <f t="shared" si="25"/>
        <v>230</v>
      </c>
      <c r="BA28" s="111">
        <f t="shared" ref="BA28:BI28" si="46">IF(R27&lt;=0,0,IF($C28&lt;=SUM($AZ28:AZ28),0,IF(AO28+$C28-SUM($AZ28:AZ28)&gt;R27+AC28,R27+AC28-AO28,$C28-SUM($AZ28:AZ28))))</f>
        <v>0</v>
      </c>
      <c r="BB28" s="111">
        <f t="shared" si="46"/>
        <v>0</v>
      </c>
      <c r="BC28" s="111">
        <f t="shared" si="46"/>
        <v>0</v>
      </c>
      <c r="BD28" s="111">
        <f t="shared" si="46"/>
        <v>0</v>
      </c>
      <c r="BE28" s="111">
        <f t="shared" si="46"/>
        <v>0</v>
      </c>
      <c r="BF28" s="111">
        <f t="shared" si="46"/>
        <v>0</v>
      </c>
      <c r="BG28" s="111">
        <f t="shared" si="46"/>
        <v>0</v>
      </c>
      <c r="BH28" s="111">
        <f t="shared" si="46"/>
        <v>0</v>
      </c>
      <c r="BI28" s="111">
        <f t="shared" si="46"/>
        <v>0</v>
      </c>
      <c r="BJ28" s="53"/>
      <c r="BK28" s="53"/>
    </row>
    <row r="29" ht="10.5" customHeight="1">
      <c r="A29" s="107">
        <f t="shared" si="16"/>
        <v>7</v>
      </c>
      <c r="B29" s="108">
        <f t="shared" si="17"/>
        <v>43952</v>
      </c>
      <c r="C29" s="109">
        <f t="shared" si="18"/>
        <v>230</v>
      </c>
      <c r="D29" s="110"/>
      <c r="E29" s="111">
        <f t="shared" ref="E29:N29" si="47">AN29+AZ29</f>
        <v>260</v>
      </c>
      <c r="F29" s="111">
        <f t="shared" si="47"/>
        <v>50</v>
      </c>
      <c r="G29" s="111">
        <f t="shared" si="47"/>
        <v>25</v>
      </c>
      <c r="H29" s="111">
        <f t="shared" si="47"/>
        <v>55</v>
      </c>
      <c r="I29" s="111">
        <f t="shared" si="47"/>
        <v>110</v>
      </c>
      <c r="J29" s="111">
        <f t="shared" si="47"/>
        <v>0</v>
      </c>
      <c r="K29" s="111">
        <f t="shared" si="47"/>
        <v>0</v>
      </c>
      <c r="L29" s="111">
        <f t="shared" si="47"/>
        <v>0</v>
      </c>
      <c r="M29" s="111">
        <f t="shared" si="47"/>
        <v>0</v>
      </c>
      <c r="N29" s="111">
        <f t="shared" si="47"/>
        <v>0</v>
      </c>
      <c r="O29" s="112"/>
      <c r="P29" s="111">
        <f t="shared" si="11"/>
        <v>24644.86</v>
      </c>
      <c r="Q29" s="111">
        <f t="shared" ref="Q29:Z29" si="48">IF(E$10=0,0,ROUND(Q28-(E29-AB29),2))</f>
        <v>1522.42</v>
      </c>
      <c r="R29" s="111">
        <f t="shared" si="48"/>
        <v>4383.13</v>
      </c>
      <c r="S29" s="111">
        <f t="shared" si="48"/>
        <v>4838.73</v>
      </c>
      <c r="T29" s="111">
        <f t="shared" si="48"/>
        <v>4963.94</v>
      </c>
      <c r="U29" s="111">
        <f t="shared" si="48"/>
        <v>8936.64</v>
      </c>
      <c r="V29" s="111">
        <f t="shared" si="48"/>
        <v>0</v>
      </c>
      <c r="W29" s="111">
        <f t="shared" si="48"/>
        <v>0</v>
      </c>
      <c r="X29" s="111">
        <f t="shared" si="48"/>
        <v>0</v>
      </c>
      <c r="Y29" s="111">
        <f t="shared" si="48"/>
        <v>0</v>
      </c>
      <c r="Z29" s="111">
        <f t="shared" si="48"/>
        <v>0</v>
      </c>
      <c r="AA29" s="114"/>
      <c r="AB29" s="111">
        <f t="shared" ref="AB29:AK29" si="49">ROUND(Q28*E$11/12,2)</f>
        <v>14.45</v>
      </c>
      <c r="AC29" s="111">
        <f t="shared" si="49"/>
        <v>47.51</v>
      </c>
      <c r="AD29" s="111">
        <f t="shared" si="49"/>
        <v>16.16</v>
      </c>
      <c r="AE29" s="111">
        <f t="shared" si="49"/>
        <v>49.69</v>
      </c>
      <c r="AF29" s="111">
        <f t="shared" si="49"/>
        <v>100.64</v>
      </c>
      <c r="AG29" s="111">
        <f t="shared" si="49"/>
        <v>0</v>
      </c>
      <c r="AH29" s="111">
        <f t="shared" si="49"/>
        <v>0</v>
      </c>
      <c r="AI29" s="111">
        <f t="shared" si="49"/>
        <v>0</v>
      </c>
      <c r="AJ29" s="111">
        <f t="shared" si="49"/>
        <v>0</v>
      </c>
      <c r="AK29" s="111">
        <f t="shared" si="49"/>
        <v>0</v>
      </c>
      <c r="AL29" s="111">
        <f t="shared" si="22"/>
        <v>228.45</v>
      </c>
      <c r="AM29" s="115"/>
      <c r="AN29" s="111">
        <f t="shared" ref="AN29:AW29" si="50">IF(Q28&gt;0,IF((Q28+AB29)&lt;E$12,Q28+AB29,E$12),0)</f>
        <v>30</v>
      </c>
      <c r="AO29" s="111">
        <f t="shared" si="50"/>
        <v>50</v>
      </c>
      <c r="AP29" s="111">
        <f t="shared" si="50"/>
        <v>25</v>
      </c>
      <c r="AQ29" s="111">
        <f t="shared" si="50"/>
        <v>55</v>
      </c>
      <c r="AR29" s="111">
        <f t="shared" si="50"/>
        <v>110</v>
      </c>
      <c r="AS29" s="111">
        <f t="shared" si="50"/>
        <v>0</v>
      </c>
      <c r="AT29" s="111">
        <f t="shared" si="50"/>
        <v>0</v>
      </c>
      <c r="AU29" s="111">
        <f t="shared" si="50"/>
        <v>0</v>
      </c>
      <c r="AV29" s="111">
        <f t="shared" si="50"/>
        <v>0</v>
      </c>
      <c r="AW29" s="111">
        <f t="shared" si="50"/>
        <v>0</v>
      </c>
      <c r="AX29" s="111">
        <f t="shared" si="24"/>
        <v>270</v>
      </c>
      <c r="AY29" s="111"/>
      <c r="AZ29" s="113">
        <f t="shared" si="25"/>
        <v>230</v>
      </c>
      <c r="BA29" s="111">
        <f t="shared" ref="BA29:BI29" si="51">IF(R28&lt;=0,0,IF($C29&lt;=SUM($AZ29:AZ29),0,IF(AO29+$C29-SUM($AZ29:AZ29)&gt;R28+AC29,R28+AC29-AO29,$C29-SUM($AZ29:AZ29))))</f>
        <v>0</v>
      </c>
      <c r="BB29" s="111">
        <f t="shared" si="51"/>
        <v>0</v>
      </c>
      <c r="BC29" s="111">
        <f t="shared" si="51"/>
        <v>0</v>
      </c>
      <c r="BD29" s="111">
        <f t="shared" si="51"/>
        <v>0</v>
      </c>
      <c r="BE29" s="111">
        <f t="shared" si="51"/>
        <v>0</v>
      </c>
      <c r="BF29" s="111">
        <f t="shared" si="51"/>
        <v>0</v>
      </c>
      <c r="BG29" s="111">
        <f t="shared" si="51"/>
        <v>0</v>
      </c>
      <c r="BH29" s="111">
        <f t="shared" si="51"/>
        <v>0</v>
      </c>
      <c r="BI29" s="111">
        <f t="shared" si="51"/>
        <v>0</v>
      </c>
      <c r="BJ29" s="53"/>
      <c r="BK29" s="53"/>
    </row>
    <row r="30" ht="10.5" customHeight="1">
      <c r="A30" s="107">
        <f t="shared" si="16"/>
        <v>8</v>
      </c>
      <c r="B30" s="108">
        <f t="shared" si="17"/>
        <v>43983</v>
      </c>
      <c r="C30" s="109">
        <f t="shared" si="18"/>
        <v>230</v>
      </c>
      <c r="D30" s="110"/>
      <c r="E30" s="111">
        <f t="shared" ref="E30:N30" si="52">AN30+AZ30</f>
        <v>260</v>
      </c>
      <c r="F30" s="111">
        <f t="shared" si="52"/>
        <v>50</v>
      </c>
      <c r="G30" s="111">
        <f t="shared" si="52"/>
        <v>25</v>
      </c>
      <c r="H30" s="111">
        <f t="shared" si="52"/>
        <v>55</v>
      </c>
      <c r="I30" s="111">
        <f t="shared" si="52"/>
        <v>110</v>
      </c>
      <c r="J30" s="111">
        <f t="shared" si="52"/>
        <v>0</v>
      </c>
      <c r="K30" s="111">
        <f t="shared" si="52"/>
        <v>0</v>
      </c>
      <c r="L30" s="111">
        <f t="shared" si="52"/>
        <v>0</v>
      </c>
      <c r="M30" s="111">
        <f t="shared" si="52"/>
        <v>0</v>
      </c>
      <c r="N30" s="111">
        <f t="shared" si="52"/>
        <v>0</v>
      </c>
      <c r="O30" s="112"/>
      <c r="P30" s="111">
        <f t="shared" si="11"/>
        <v>24371.1</v>
      </c>
      <c r="Q30" s="111">
        <f t="shared" ref="Q30:Z30" si="53">IF(E$10=0,0,ROUND(Q29-(E30-AB30),2))</f>
        <v>1274.87</v>
      </c>
      <c r="R30" s="111">
        <f t="shared" si="53"/>
        <v>4380.61</v>
      </c>
      <c r="S30" s="111">
        <f t="shared" si="53"/>
        <v>4829.86</v>
      </c>
      <c r="T30" s="111">
        <f t="shared" si="53"/>
        <v>4958.58</v>
      </c>
      <c r="U30" s="111">
        <f t="shared" si="53"/>
        <v>8927.18</v>
      </c>
      <c r="V30" s="111">
        <f t="shared" si="53"/>
        <v>0</v>
      </c>
      <c r="W30" s="111">
        <f t="shared" si="53"/>
        <v>0</v>
      </c>
      <c r="X30" s="111">
        <f t="shared" si="53"/>
        <v>0</v>
      </c>
      <c r="Y30" s="111">
        <f t="shared" si="53"/>
        <v>0</v>
      </c>
      <c r="Z30" s="111">
        <f t="shared" si="53"/>
        <v>0</v>
      </c>
      <c r="AA30" s="114"/>
      <c r="AB30" s="111">
        <f t="shared" ref="AB30:AK30" si="54">ROUND(Q29*E$11/12,2)</f>
        <v>12.45</v>
      </c>
      <c r="AC30" s="111">
        <f t="shared" si="54"/>
        <v>47.48</v>
      </c>
      <c r="AD30" s="111">
        <f t="shared" si="54"/>
        <v>16.13</v>
      </c>
      <c r="AE30" s="111">
        <f t="shared" si="54"/>
        <v>49.64</v>
      </c>
      <c r="AF30" s="111">
        <f t="shared" si="54"/>
        <v>100.54</v>
      </c>
      <c r="AG30" s="111">
        <f t="shared" si="54"/>
        <v>0</v>
      </c>
      <c r="AH30" s="111">
        <f t="shared" si="54"/>
        <v>0</v>
      </c>
      <c r="AI30" s="111">
        <f t="shared" si="54"/>
        <v>0</v>
      </c>
      <c r="AJ30" s="111">
        <f t="shared" si="54"/>
        <v>0</v>
      </c>
      <c r="AK30" s="111">
        <f t="shared" si="54"/>
        <v>0</v>
      </c>
      <c r="AL30" s="111">
        <f t="shared" si="22"/>
        <v>226.24</v>
      </c>
      <c r="AM30" s="115"/>
      <c r="AN30" s="111">
        <f t="shared" ref="AN30:AW30" si="55">IF(Q29&gt;0,IF((Q29+AB30)&lt;E$12,Q29+AB30,E$12),0)</f>
        <v>30</v>
      </c>
      <c r="AO30" s="111">
        <f t="shared" si="55"/>
        <v>50</v>
      </c>
      <c r="AP30" s="111">
        <f t="shared" si="55"/>
        <v>25</v>
      </c>
      <c r="AQ30" s="111">
        <f t="shared" si="55"/>
        <v>55</v>
      </c>
      <c r="AR30" s="111">
        <f t="shared" si="55"/>
        <v>110</v>
      </c>
      <c r="AS30" s="111">
        <f t="shared" si="55"/>
        <v>0</v>
      </c>
      <c r="AT30" s="111">
        <f t="shared" si="55"/>
        <v>0</v>
      </c>
      <c r="AU30" s="111">
        <f t="shared" si="55"/>
        <v>0</v>
      </c>
      <c r="AV30" s="111">
        <f t="shared" si="55"/>
        <v>0</v>
      </c>
      <c r="AW30" s="111">
        <f t="shared" si="55"/>
        <v>0</v>
      </c>
      <c r="AX30" s="111">
        <f t="shared" si="24"/>
        <v>270</v>
      </c>
      <c r="AY30" s="111"/>
      <c r="AZ30" s="113">
        <f t="shared" si="25"/>
        <v>230</v>
      </c>
      <c r="BA30" s="111">
        <f t="shared" ref="BA30:BI30" si="56">IF(R29&lt;=0,0,IF($C30&lt;=SUM($AZ30:AZ30),0,IF(AO30+$C30-SUM($AZ30:AZ30)&gt;R29+AC30,R29+AC30-AO30,$C30-SUM($AZ30:AZ30))))</f>
        <v>0</v>
      </c>
      <c r="BB30" s="111">
        <f t="shared" si="56"/>
        <v>0</v>
      </c>
      <c r="BC30" s="111">
        <f t="shared" si="56"/>
        <v>0</v>
      </c>
      <c r="BD30" s="111">
        <f t="shared" si="56"/>
        <v>0</v>
      </c>
      <c r="BE30" s="111">
        <f t="shared" si="56"/>
        <v>0</v>
      </c>
      <c r="BF30" s="111">
        <f t="shared" si="56"/>
        <v>0</v>
      </c>
      <c r="BG30" s="111">
        <f t="shared" si="56"/>
        <v>0</v>
      </c>
      <c r="BH30" s="111">
        <f t="shared" si="56"/>
        <v>0</v>
      </c>
      <c r="BI30" s="111">
        <f t="shared" si="56"/>
        <v>0</v>
      </c>
      <c r="BJ30" s="53"/>
      <c r="BK30" s="53"/>
    </row>
    <row r="31" ht="10.5" customHeight="1">
      <c r="A31" s="107">
        <f t="shared" si="16"/>
        <v>9</v>
      </c>
      <c r="B31" s="108">
        <f t="shared" si="17"/>
        <v>44013</v>
      </c>
      <c r="C31" s="109">
        <f t="shared" si="18"/>
        <v>230</v>
      </c>
      <c r="D31" s="110"/>
      <c r="E31" s="111">
        <f t="shared" ref="E31:N31" si="57">AN31+AZ31</f>
        <v>260</v>
      </c>
      <c r="F31" s="111">
        <f t="shared" si="57"/>
        <v>50</v>
      </c>
      <c r="G31" s="111">
        <f t="shared" si="57"/>
        <v>25</v>
      </c>
      <c r="H31" s="111">
        <f t="shared" si="57"/>
        <v>55</v>
      </c>
      <c r="I31" s="111">
        <f t="shared" si="57"/>
        <v>110</v>
      </c>
      <c r="J31" s="111">
        <f t="shared" si="57"/>
        <v>0</v>
      </c>
      <c r="K31" s="111">
        <f t="shared" si="57"/>
        <v>0</v>
      </c>
      <c r="L31" s="111">
        <f t="shared" si="57"/>
        <v>0</v>
      </c>
      <c r="M31" s="111">
        <f t="shared" si="57"/>
        <v>0</v>
      </c>
      <c r="N31" s="111">
        <f t="shared" si="57"/>
        <v>0</v>
      </c>
      <c r="O31" s="112"/>
      <c r="P31" s="111">
        <f t="shared" si="11"/>
        <v>24095.1</v>
      </c>
      <c r="Q31" s="111">
        <f t="shared" ref="Q31:Z31" si="58">IF(E$10=0,0,ROUND(Q30-(E31-AB31),2))</f>
        <v>1025.29</v>
      </c>
      <c r="R31" s="111">
        <f t="shared" si="58"/>
        <v>4378.07</v>
      </c>
      <c r="S31" s="111">
        <f t="shared" si="58"/>
        <v>4820.96</v>
      </c>
      <c r="T31" s="111">
        <f t="shared" si="58"/>
        <v>4953.17</v>
      </c>
      <c r="U31" s="111">
        <f t="shared" si="58"/>
        <v>8917.61</v>
      </c>
      <c r="V31" s="111">
        <f t="shared" si="58"/>
        <v>0</v>
      </c>
      <c r="W31" s="111">
        <f t="shared" si="58"/>
        <v>0</v>
      </c>
      <c r="X31" s="111">
        <f t="shared" si="58"/>
        <v>0</v>
      </c>
      <c r="Y31" s="111">
        <f t="shared" si="58"/>
        <v>0</v>
      </c>
      <c r="Z31" s="111">
        <f t="shared" si="58"/>
        <v>0</v>
      </c>
      <c r="AA31" s="114"/>
      <c r="AB31" s="111">
        <f t="shared" ref="AB31:AK31" si="59">ROUND(Q30*E$11/12,2)</f>
        <v>10.42</v>
      </c>
      <c r="AC31" s="111">
        <f t="shared" si="59"/>
        <v>47.46</v>
      </c>
      <c r="AD31" s="111">
        <f t="shared" si="59"/>
        <v>16.1</v>
      </c>
      <c r="AE31" s="111">
        <f t="shared" si="59"/>
        <v>49.59</v>
      </c>
      <c r="AF31" s="111">
        <f t="shared" si="59"/>
        <v>100.43</v>
      </c>
      <c r="AG31" s="111">
        <f t="shared" si="59"/>
        <v>0</v>
      </c>
      <c r="AH31" s="111">
        <f t="shared" si="59"/>
        <v>0</v>
      </c>
      <c r="AI31" s="111">
        <f t="shared" si="59"/>
        <v>0</v>
      </c>
      <c r="AJ31" s="111">
        <f t="shared" si="59"/>
        <v>0</v>
      </c>
      <c r="AK31" s="111">
        <f t="shared" si="59"/>
        <v>0</v>
      </c>
      <c r="AL31" s="111">
        <f t="shared" si="22"/>
        <v>224</v>
      </c>
      <c r="AM31" s="115"/>
      <c r="AN31" s="111">
        <f t="shared" ref="AN31:AW31" si="60">IF(Q30&gt;0,IF((Q30+AB31)&lt;E$12,Q30+AB31,E$12),0)</f>
        <v>30</v>
      </c>
      <c r="AO31" s="111">
        <f t="shared" si="60"/>
        <v>50</v>
      </c>
      <c r="AP31" s="111">
        <f t="shared" si="60"/>
        <v>25</v>
      </c>
      <c r="AQ31" s="111">
        <f t="shared" si="60"/>
        <v>55</v>
      </c>
      <c r="AR31" s="111">
        <f t="shared" si="60"/>
        <v>110</v>
      </c>
      <c r="AS31" s="111">
        <f t="shared" si="60"/>
        <v>0</v>
      </c>
      <c r="AT31" s="111">
        <f t="shared" si="60"/>
        <v>0</v>
      </c>
      <c r="AU31" s="111">
        <f t="shared" si="60"/>
        <v>0</v>
      </c>
      <c r="AV31" s="111">
        <f t="shared" si="60"/>
        <v>0</v>
      </c>
      <c r="AW31" s="111">
        <f t="shared" si="60"/>
        <v>0</v>
      </c>
      <c r="AX31" s="111">
        <f t="shared" si="24"/>
        <v>270</v>
      </c>
      <c r="AY31" s="111"/>
      <c r="AZ31" s="113">
        <f t="shared" si="25"/>
        <v>230</v>
      </c>
      <c r="BA31" s="111">
        <f t="shared" ref="BA31:BI31" si="61">IF(R30&lt;=0,0,IF($C31&lt;=SUM($AZ31:AZ31),0,IF(AO31+$C31-SUM($AZ31:AZ31)&gt;R30+AC31,R30+AC31-AO31,$C31-SUM($AZ31:AZ31))))</f>
        <v>0</v>
      </c>
      <c r="BB31" s="111">
        <f t="shared" si="61"/>
        <v>0</v>
      </c>
      <c r="BC31" s="111">
        <f t="shared" si="61"/>
        <v>0</v>
      </c>
      <c r="BD31" s="111">
        <f t="shared" si="61"/>
        <v>0</v>
      </c>
      <c r="BE31" s="111">
        <f t="shared" si="61"/>
        <v>0</v>
      </c>
      <c r="BF31" s="111">
        <f t="shared" si="61"/>
        <v>0</v>
      </c>
      <c r="BG31" s="111">
        <f t="shared" si="61"/>
        <v>0</v>
      </c>
      <c r="BH31" s="111">
        <f t="shared" si="61"/>
        <v>0</v>
      </c>
      <c r="BI31" s="111">
        <f t="shared" si="61"/>
        <v>0</v>
      </c>
      <c r="BJ31" s="53"/>
      <c r="BK31" s="53"/>
    </row>
    <row r="32" ht="10.5" customHeight="1">
      <c r="A32" s="107">
        <f t="shared" si="16"/>
        <v>10</v>
      </c>
      <c r="B32" s="108">
        <f t="shared" si="17"/>
        <v>44044</v>
      </c>
      <c r="C32" s="109">
        <f t="shared" si="18"/>
        <v>230</v>
      </c>
      <c r="D32" s="110"/>
      <c r="E32" s="111">
        <f t="shared" ref="E32:N32" si="62">AN32+AZ32</f>
        <v>260</v>
      </c>
      <c r="F32" s="111">
        <f t="shared" si="62"/>
        <v>50</v>
      </c>
      <c r="G32" s="111">
        <f t="shared" si="62"/>
        <v>25</v>
      </c>
      <c r="H32" s="111">
        <f t="shared" si="62"/>
        <v>55</v>
      </c>
      <c r="I32" s="111">
        <f t="shared" si="62"/>
        <v>110</v>
      </c>
      <c r="J32" s="111">
        <f t="shared" si="62"/>
        <v>0</v>
      </c>
      <c r="K32" s="111">
        <f t="shared" si="62"/>
        <v>0</v>
      </c>
      <c r="L32" s="111">
        <f t="shared" si="62"/>
        <v>0</v>
      </c>
      <c r="M32" s="111">
        <f t="shared" si="62"/>
        <v>0</v>
      </c>
      <c r="N32" s="111">
        <f t="shared" si="62"/>
        <v>0</v>
      </c>
      <c r="O32" s="112"/>
      <c r="P32" s="111">
        <f t="shared" si="11"/>
        <v>23816.83</v>
      </c>
      <c r="Q32" s="111">
        <f t="shared" ref="Q32:Z32" si="63">IF(E$10=0,0,ROUND(Q31-(E32-AB32),2))</f>
        <v>773.67</v>
      </c>
      <c r="R32" s="111">
        <f t="shared" si="63"/>
        <v>4375.5</v>
      </c>
      <c r="S32" s="111">
        <f t="shared" si="63"/>
        <v>4812.03</v>
      </c>
      <c r="T32" s="111">
        <f t="shared" si="63"/>
        <v>4947.7</v>
      </c>
      <c r="U32" s="111">
        <f t="shared" si="63"/>
        <v>8907.93</v>
      </c>
      <c r="V32" s="111">
        <f t="shared" si="63"/>
        <v>0</v>
      </c>
      <c r="W32" s="111">
        <f t="shared" si="63"/>
        <v>0</v>
      </c>
      <c r="X32" s="111">
        <f t="shared" si="63"/>
        <v>0</v>
      </c>
      <c r="Y32" s="111">
        <f t="shared" si="63"/>
        <v>0</v>
      </c>
      <c r="Z32" s="111">
        <f t="shared" si="63"/>
        <v>0</v>
      </c>
      <c r="AA32" s="114"/>
      <c r="AB32" s="111">
        <f t="shared" ref="AB32:AK32" si="64">ROUND(Q31*E$11/12,2)</f>
        <v>8.38</v>
      </c>
      <c r="AC32" s="111">
        <f t="shared" si="64"/>
        <v>47.43</v>
      </c>
      <c r="AD32" s="111">
        <f t="shared" si="64"/>
        <v>16.07</v>
      </c>
      <c r="AE32" s="111">
        <f t="shared" si="64"/>
        <v>49.53</v>
      </c>
      <c r="AF32" s="111">
        <f t="shared" si="64"/>
        <v>100.32</v>
      </c>
      <c r="AG32" s="111">
        <f t="shared" si="64"/>
        <v>0</v>
      </c>
      <c r="AH32" s="111">
        <f t="shared" si="64"/>
        <v>0</v>
      </c>
      <c r="AI32" s="111">
        <f t="shared" si="64"/>
        <v>0</v>
      </c>
      <c r="AJ32" s="111">
        <f t="shared" si="64"/>
        <v>0</v>
      </c>
      <c r="AK32" s="111">
        <f t="shared" si="64"/>
        <v>0</v>
      </c>
      <c r="AL32" s="111">
        <f t="shared" si="22"/>
        <v>221.73</v>
      </c>
      <c r="AM32" s="115"/>
      <c r="AN32" s="111">
        <f t="shared" ref="AN32:AW32" si="65">IF(Q31&gt;0,IF((Q31+AB32)&lt;E$12,Q31+AB32,E$12),0)</f>
        <v>30</v>
      </c>
      <c r="AO32" s="111">
        <f t="shared" si="65"/>
        <v>50</v>
      </c>
      <c r="AP32" s="111">
        <f t="shared" si="65"/>
        <v>25</v>
      </c>
      <c r="AQ32" s="111">
        <f t="shared" si="65"/>
        <v>55</v>
      </c>
      <c r="AR32" s="111">
        <f t="shared" si="65"/>
        <v>110</v>
      </c>
      <c r="AS32" s="111">
        <f t="shared" si="65"/>
        <v>0</v>
      </c>
      <c r="AT32" s="111">
        <f t="shared" si="65"/>
        <v>0</v>
      </c>
      <c r="AU32" s="111">
        <f t="shared" si="65"/>
        <v>0</v>
      </c>
      <c r="AV32" s="111">
        <f t="shared" si="65"/>
        <v>0</v>
      </c>
      <c r="AW32" s="111">
        <f t="shared" si="65"/>
        <v>0</v>
      </c>
      <c r="AX32" s="111">
        <f t="shared" si="24"/>
        <v>270</v>
      </c>
      <c r="AY32" s="111"/>
      <c r="AZ32" s="113">
        <f t="shared" si="25"/>
        <v>230</v>
      </c>
      <c r="BA32" s="111">
        <f t="shared" ref="BA32:BI32" si="66">IF(R31&lt;=0,0,IF($C32&lt;=SUM($AZ32:AZ32),0,IF(AO32+$C32-SUM($AZ32:AZ32)&gt;R31+AC32,R31+AC32-AO32,$C32-SUM($AZ32:AZ32))))</f>
        <v>0</v>
      </c>
      <c r="BB32" s="111">
        <f t="shared" si="66"/>
        <v>0</v>
      </c>
      <c r="BC32" s="111">
        <f t="shared" si="66"/>
        <v>0</v>
      </c>
      <c r="BD32" s="111">
        <f t="shared" si="66"/>
        <v>0</v>
      </c>
      <c r="BE32" s="111">
        <f t="shared" si="66"/>
        <v>0</v>
      </c>
      <c r="BF32" s="111">
        <f t="shared" si="66"/>
        <v>0</v>
      </c>
      <c r="BG32" s="111">
        <f t="shared" si="66"/>
        <v>0</v>
      </c>
      <c r="BH32" s="111">
        <f t="shared" si="66"/>
        <v>0</v>
      </c>
      <c r="BI32" s="111">
        <f t="shared" si="66"/>
        <v>0</v>
      </c>
      <c r="BJ32" s="53"/>
      <c r="BK32" s="53"/>
    </row>
    <row r="33" ht="10.5" customHeight="1">
      <c r="A33" s="107">
        <f t="shared" si="16"/>
        <v>11</v>
      </c>
      <c r="B33" s="108">
        <f t="shared" si="17"/>
        <v>44075</v>
      </c>
      <c r="C33" s="109">
        <f t="shared" si="18"/>
        <v>230</v>
      </c>
      <c r="D33" s="110"/>
      <c r="E33" s="111">
        <f t="shared" ref="E33:N33" si="67">AN33+AZ33</f>
        <v>260</v>
      </c>
      <c r="F33" s="111">
        <f t="shared" si="67"/>
        <v>50</v>
      </c>
      <c r="G33" s="111">
        <f t="shared" si="67"/>
        <v>25</v>
      </c>
      <c r="H33" s="111">
        <f t="shared" si="67"/>
        <v>55</v>
      </c>
      <c r="I33" s="111">
        <f t="shared" si="67"/>
        <v>110</v>
      </c>
      <c r="J33" s="111">
        <f t="shared" si="67"/>
        <v>0</v>
      </c>
      <c r="K33" s="111">
        <f t="shared" si="67"/>
        <v>0</v>
      </c>
      <c r="L33" s="111">
        <f t="shared" si="67"/>
        <v>0</v>
      </c>
      <c r="M33" s="111">
        <f t="shared" si="67"/>
        <v>0</v>
      </c>
      <c r="N33" s="111">
        <f t="shared" si="67"/>
        <v>0</v>
      </c>
      <c r="O33" s="112"/>
      <c r="P33" s="111">
        <f t="shared" si="11"/>
        <v>23536.28</v>
      </c>
      <c r="Q33" s="111">
        <f t="shared" ref="Q33:Z33" si="68">IF(E$10=0,0,ROUND(Q32-(E33-AB33),2))</f>
        <v>519.99</v>
      </c>
      <c r="R33" s="111">
        <f t="shared" si="68"/>
        <v>4372.9</v>
      </c>
      <c r="S33" s="111">
        <f t="shared" si="68"/>
        <v>4803.07</v>
      </c>
      <c r="T33" s="111">
        <f t="shared" si="68"/>
        <v>4942.18</v>
      </c>
      <c r="U33" s="111">
        <f t="shared" si="68"/>
        <v>8898.14</v>
      </c>
      <c r="V33" s="111">
        <f t="shared" si="68"/>
        <v>0</v>
      </c>
      <c r="W33" s="111">
        <f t="shared" si="68"/>
        <v>0</v>
      </c>
      <c r="X33" s="111">
        <f t="shared" si="68"/>
        <v>0</v>
      </c>
      <c r="Y33" s="111">
        <f t="shared" si="68"/>
        <v>0</v>
      </c>
      <c r="Z33" s="111">
        <f t="shared" si="68"/>
        <v>0</v>
      </c>
      <c r="AA33" s="114"/>
      <c r="AB33" s="111">
        <f t="shared" ref="AB33:AK33" si="69">ROUND(Q32*E$11/12,2)</f>
        <v>6.32</v>
      </c>
      <c r="AC33" s="111">
        <f t="shared" si="69"/>
        <v>47.4</v>
      </c>
      <c r="AD33" s="111">
        <f t="shared" si="69"/>
        <v>16.04</v>
      </c>
      <c r="AE33" s="111">
        <f t="shared" si="69"/>
        <v>49.48</v>
      </c>
      <c r="AF33" s="111">
        <f t="shared" si="69"/>
        <v>100.21</v>
      </c>
      <c r="AG33" s="111">
        <f t="shared" si="69"/>
        <v>0</v>
      </c>
      <c r="AH33" s="111">
        <f t="shared" si="69"/>
        <v>0</v>
      </c>
      <c r="AI33" s="111">
        <f t="shared" si="69"/>
        <v>0</v>
      </c>
      <c r="AJ33" s="111">
        <f t="shared" si="69"/>
        <v>0</v>
      </c>
      <c r="AK33" s="111">
        <f t="shared" si="69"/>
        <v>0</v>
      </c>
      <c r="AL33" s="111">
        <f t="shared" si="22"/>
        <v>219.45</v>
      </c>
      <c r="AM33" s="115"/>
      <c r="AN33" s="111">
        <f t="shared" ref="AN33:AW33" si="70">IF(Q32&gt;0,IF((Q32+AB33)&lt;E$12,Q32+AB33,E$12),0)</f>
        <v>30</v>
      </c>
      <c r="AO33" s="111">
        <f t="shared" si="70"/>
        <v>50</v>
      </c>
      <c r="AP33" s="111">
        <f t="shared" si="70"/>
        <v>25</v>
      </c>
      <c r="AQ33" s="111">
        <f t="shared" si="70"/>
        <v>55</v>
      </c>
      <c r="AR33" s="111">
        <f t="shared" si="70"/>
        <v>110</v>
      </c>
      <c r="AS33" s="111">
        <f t="shared" si="70"/>
        <v>0</v>
      </c>
      <c r="AT33" s="111">
        <f t="shared" si="70"/>
        <v>0</v>
      </c>
      <c r="AU33" s="111">
        <f t="shared" si="70"/>
        <v>0</v>
      </c>
      <c r="AV33" s="111">
        <f t="shared" si="70"/>
        <v>0</v>
      </c>
      <c r="AW33" s="111">
        <f t="shared" si="70"/>
        <v>0</v>
      </c>
      <c r="AX33" s="111">
        <f t="shared" si="24"/>
        <v>270</v>
      </c>
      <c r="AY33" s="111"/>
      <c r="AZ33" s="113">
        <f t="shared" si="25"/>
        <v>230</v>
      </c>
      <c r="BA33" s="111">
        <f t="shared" ref="BA33:BI33" si="71">IF(R32&lt;=0,0,IF($C33&lt;=SUM($AZ33:AZ33),0,IF(AO33+$C33-SUM($AZ33:AZ33)&gt;R32+AC33,R32+AC33-AO33,$C33-SUM($AZ33:AZ33))))</f>
        <v>0</v>
      </c>
      <c r="BB33" s="111">
        <f t="shared" si="71"/>
        <v>0</v>
      </c>
      <c r="BC33" s="111">
        <f t="shared" si="71"/>
        <v>0</v>
      </c>
      <c r="BD33" s="111">
        <f t="shared" si="71"/>
        <v>0</v>
      </c>
      <c r="BE33" s="111">
        <f t="shared" si="71"/>
        <v>0</v>
      </c>
      <c r="BF33" s="111">
        <f t="shared" si="71"/>
        <v>0</v>
      </c>
      <c r="BG33" s="111">
        <f t="shared" si="71"/>
        <v>0</v>
      </c>
      <c r="BH33" s="111">
        <f t="shared" si="71"/>
        <v>0</v>
      </c>
      <c r="BI33" s="111">
        <f t="shared" si="71"/>
        <v>0</v>
      </c>
      <c r="BJ33" s="53"/>
      <c r="BK33" s="53"/>
    </row>
    <row r="34" ht="10.5" customHeight="1">
      <c r="A34" s="107">
        <f t="shared" si="16"/>
        <v>12</v>
      </c>
      <c r="B34" s="108">
        <f t="shared" si="17"/>
        <v>44105</v>
      </c>
      <c r="C34" s="109">
        <f t="shared" si="18"/>
        <v>230</v>
      </c>
      <c r="D34" s="110"/>
      <c r="E34" s="111">
        <f t="shared" ref="E34:N34" si="72">AN34+AZ34</f>
        <v>260</v>
      </c>
      <c r="F34" s="111">
        <f t="shared" si="72"/>
        <v>50</v>
      </c>
      <c r="G34" s="111">
        <f t="shared" si="72"/>
        <v>25</v>
      </c>
      <c r="H34" s="111">
        <f t="shared" si="72"/>
        <v>55</v>
      </c>
      <c r="I34" s="111">
        <f t="shared" si="72"/>
        <v>110</v>
      </c>
      <c r="J34" s="111">
        <f t="shared" si="72"/>
        <v>0</v>
      </c>
      <c r="K34" s="111">
        <f t="shared" si="72"/>
        <v>0</v>
      </c>
      <c r="L34" s="111">
        <f t="shared" si="72"/>
        <v>0</v>
      </c>
      <c r="M34" s="111">
        <f t="shared" si="72"/>
        <v>0</v>
      </c>
      <c r="N34" s="111">
        <f t="shared" si="72"/>
        <v>0</v>
      </c>
      <c r="O34" s="112"/>
      <c r="P34" s="111">
        <f t="shared" si="11"/>
        <v>23253.43</v>
      </c>
      <c r="Q34" s="111">
        <f t="shared" ref="Q34:Z34" si="73">IF(E$10=0,0,ROUND(Q33-(E34-AB34),2))</f>
        <v>264.24</v>
      </c>
      <c r="R34" s="111">
        <f t="shared" si="73"/>
        <v>4370.27</v>
      </c>
      <c r="S34" s="111">
        <f t="shared" si="73"/>
        <v>4794.08</v>
      </c>
      <c r="T34" s="111">
        <f t="shared" si="73"/>
        <v>4936.6</v>
      </c>
      <c r="U34" s="111">
        <f t="shared" si="73"/>
        <v>8888.24</v>
      </c>
      <c r="V34" s="111">
        <f t="shared" si="73"/>
        <v>0</v>
      </c>
      <c r="W34" s="111">
        <f t="shared" si="73"/>
        <v>0</v>
      </c>
      <c r="X34" s="111">
        <f t="shared" si="73"/>
        <v>0</v>
      </c>
      <c r="Y34" s="111">
        <f t="shared" si="73"/>
        <v>0</v>
      </c>
      <c r="Z34" s="111">
        <f t="shared" si="73"/>
        <v>0</v>
      </c>
      <c r="AA34" s="114"/>
      <c r="AB34" s="111">
        <f t="shared" ref="AB34:AK34" si="74">ROUND(Q33*E$11/12,2)</f>
        <v>4.25</v>
      </c>
      <c r="AC34" s="111">
        <f t="shared" si="74"/>
        <v>47.37</v>
      </c>
      <c r="AD34" s="111">
        <f t="shared" si="74"/>
        <v>16.01</v>
      </c>
      <c r="AE34" s="111">
        <f t="shared" si="74"/>
        <v>49.42</v>
      </c>
      <c r="AF34" s="111">
        <f t="shared" si="74"/>
        <v>100.1</v>
      </c>
      <c r="AG34" s="111">
        <f t="shared" si="74"/>
        <v>0</v>
      </c>
      <c r="AH34" s="111">
        <f t="shared" si="74"/>
        <v>0</v>
      </c>
      <c r="AI34" s="111">
        <f t="shared" si="74"/>
        <v>0</v>
      </c>
      <c r="AJ34" s="111">
        <f t="shared" si="74"/>
        <v>0</v>
      </c>
      <c r="AK34" s="111">
        <f t="shared" si="74"/>
        <v>0</v>
      </c>
      <c r="AL34" s="111">
        <f t="shared" si="22"/>
        <v>217.15</v>
      </c>
      <c r="AM34" s="115"/>
      <c r="AN34" s="111">
        <f t="shared" ref="AN34:AW34" si="75">IF(Q33&gt;0,IF((Q33+AB34)&lt;E$12,Q33+AB34,E$12),0)</f>
        <v>30</v>
      </c>
      <c r="AO34" s="111">
        <f t="shared" si="75"/>
        <v>50</v>
      </c>
      <c r="AP34" s="111">
        <f t="shared" si="75"/>
        <v>25</v>
      </c>
      <c r="AQ34" s="111">
        <f t="shared" si="75"/>
        <v>55</v>
      </c>
      <c r="AR34" s="111">
        <f t="shared" si="75"/>
        <v>110</v>
      </c>
      <c r="AS34" s="111">
        <f t="shared" si="75"/>
        <v>0</v>
      </c>
      <c r="AT34" s="111">
        <f t="shared" si="75"/>
        <v>0</v>
      </c>
      <c r="AU34" s="111">
        <f t="shared" si="75"/>
        <v>0</v>
      </c>
      <c r="AV34" s="111">
        <f t="shared" si="75"/>
        <v>0</v>
      </c>
      <c r="AW34" s="111">
        <f t="shared" si="75"/>
        <v>0</v>
      </c>
      <c r="AX34" s="111">
        <f t="shared" si="24"/>
        <v>270</v>
      </c>
      <c r="AY34" s="111"/>
      <c r="AZ34" s="113">
        <f t="shared" si="25"/>
        <v>230</v>
      </c>
      <c r="BA34" s="111">
        <f t="shared" ref="BA34:BI34" si="76">IF(R33&lt;=0,0,IF($C34&lt;=SUM($AZ34:AZ34),0,IF(AO34+$C34-SUM($AZ34:AZ34)&gt;R33+AC34,R33+AC34-AO34,$C34-SUM($AZ34:AZ34))))</f>
        <v>0</v>
      </c>
      <c r="BB34" s="111">
        <f t="shared" si="76"/>
        <v>0</v>
      </c>
      <c r="BC34" s="111">
        <f t="shared" si="76"/>
        <v>0</v>
      </c>
      <c r="BD34" s="111">
        <f t="shared" si="76"/>
        <v>0</v>
      </c>
      <c r="BE34" s="111">
        <f t="shared" si="76"/>
        <v>0</v>
      </c>
      <c r="BF34" s="111">
        <f t="shared" si="76"/>
        <v>0</v>
      </c>
      <c r="BG34" s="111">
        <f t="shared" si="76"/>
        <v>0</v>
      </c>
      <c r="BH34" s="111">
        <f t="shared" si="76"/>
        <v>0</v>
      </c>
      <c r="BI34" s="111">
        <f t="shared" si="76"/>
        <v>0</v>
      </c>
      <c r="BJ34" s="53"/>
      <c r="BK34" s="53"/>
    </row>
    <row r="35" ht="10.5" customHeight="1">
      <c r="A35" s="107">
        <f t="shared" si="16"/>
        <v>13</v>
      </c>
      <c r="B35" s="108">
        <f t="shared" si="17"/>
        <v>44136</v>
      </c>
      <c r="C35" s="109">
        <f t="shared" si="18"/>
        <v>230</v>
      </c>
      <c r="D35" s="110"/>
      <c r="E35" s="111">
        <f t="shared" ref="E35:N35" si="77">AN35+AZ35</f>
        <v>260</v>
      </c>
      <c r="F35" s="111">
        <f t="shared" si="77"/>
        <v>50</v>
      </c>
      <c r="G35" s="111">
        <f t="shared" si="77"/>
        <v>25</v>
      </c>
      <c r="H35" s="111">
        <f t="shared" si="77"/>
        <v>55</v>
      </c>
      <c r="I35" s="111">
        <f t="shared" si="77"/>
        <v>110</v>
      </c>
      <c r="J35" s="111">
        <f t="shared" si="77"/>
        <v>0</v>
      </c>
      <c r="K35" s="111">
        <f t="shared" si="77"/>
        <v>0</v>
      </c>
      <c r="L35" s="111">
        <f t="shared" si="77"/>
        <v>0</v>
      </c>
      <c r="M35" s="111">
        <f t="shared" si="77"/>
        <v>0</v>
      </c>
      <c r="N35" s="111">
        <f t="shared" si="77"/>
        <v>0</v>
      </c>
      <c r="O35" s="112"/>
      <c r="P35" s="111">
        <f t="shared" si="11"/>
        <v>22968.27</v>
      </c>
      <c r="Q35" s="111">
        <f t="shared" ref="Q35:Z35" si="78">IF(E$10=0,0,ROUND(Q34-(E35-AB35),2))</f>
        <v>6.4</v>
      </c>
      <c r="R35" s="111">
        <f t="shared" si="78"/>
        <v>4367.61</v>
      </c>
      <c r="S35" s="111">
        <f t="shared" si="78"/>
        <v>4785.06</v>
      </c>
      <c r="T35" s="111">
        <f t="shared" si="78"/>
        <v>4930.97</v>
      </c>
      <c r="U35" s="111">
        <f t="shared" si="78"/>
        <v>8878.23</v>
      </c>
      <c r="V35" s="111">
        <f t="shared" si="78"/>
        <v>0</v>
      </c>
      <c r="W35" s="111">
        <f t="shared" si="78"/>
        <v>0</v>
      </c>
      <c r="X35" s="111">
        <f t="shared" si="78"/>
        <v>0</v>
      </c>
      <c r="Y35" s="111">
        <f t="shared" si="78"/>
        <v>0</v>
      </c>
      <c r="Z35" s="111">
        <f t="shared" si="78"/>
        <v>0</v>
      </c>
      <c r="AA35" s="114"/>
      <c r="AB35" s="111">
        <f t="shared" ref="AB35:AK35" si="79">ROUND(Q34*E$11/12,2)</f>
        <v>2.16</v>
      </c>
      <c r="AC35" s="111">
        <f t="shared" si="79"/>
        <v>47.34</v>
      </c>
      <c r="AD35" s="111">
        <f t="shared" si="79"/>
        <v>15.98</v>
      </c>
      <c r="AE35" s="111">
        <f t="shared" si="79"/>
        <v>49.37</v>
      </c>
      <c r="AF35" s="111">
        <f t="shared" si="79"/>
        <v>99.99</v>
      </c>
      <c r="AG35" s="111">
        <f t="shared" si="79"/>
        <v>0</v>
      </c>
      <c r="AH35" s="111">
        <f t="shared" si="79"/>
        <v>0</v>
      </c>
      <c r="AI35" s="111">
        <f t="shared" si="79"/>
        <v>0</v>
      </c>
      <c r="AJ35" s="111">
        <f t="shared" si="79"/>
        <v>0</v>
      </c>
      <c r="AK35" s="111">
        <f t="shared" si="79"/>
        <v>0</v>
      </c>
      <c r="AL35" s="111">
        <f t="shared" si="22"/>
        <v>214.84</v>
      </c>
      <c r="AM35" s="115"/>
      <c r="AN35" s="111">
        <f t="shared" ref="AN35:AW35" si="80">IF(Q34&gt;0,IF((Q34+AB35)&lt;E$12,Q34+AB35,E$12),0)</f>
        <v>30</v>
      </c>
      <c r="AO35" s="111">
        <f t="shared" si="80"/>
        <v>50</v>
      </c>
      <c r="AP35" s="111">
        <f t="shared" si="80"/>
        <v>25</v>
      </c>
      <c r="AQ35" s="111">
        <f t="shared" si="80"/>
        <v>55</v>
      </c>
      <c r="AR35" s="111">
        <f t="shared" si="80"/>
        <v>110</v>
      </c>
      <c r="AS35" s="111">
        <f t="shared" si="80"/>
        <v>0</v>
      </c>
      <c r="AT35" s="111">
        <f t="shared" si="80"/>
        <v>0</v>
      </c>
      <c r="AU35" s="111">
        <f t="shared" si="80"/>
        <v>0</v>
      </c>
      <c r="AV35" s="111">
        <f t="shared" si="80"/>
        <v>0</v>
      </c>
      <c r="AW35" s="111">
        <f t="shared" si="80"/>
        <v>0</v>
      </c>
      <c r="AX35" s="111">
        <f t="shared" si="24"/>
        <v>270</v>
      </c>
      <c r="AY35" s="111"/>
      <c r="AZ35" s="113">
        <f t="shared" si="25"/>
        <v>230</v>
      </c>
      <c r="BA35" s="111">
        <f t="shared" ref="BA35:BI35" si="81">IF(R34&lt;=0,0,IF($C35&lt;=SUM($AZ35:AZ35),0,IF(AO35+$C35-SUM($AZ35:AZ35)&gt;R34+AC35,R34+AC35-AO35,$C35-SUM($AZ35:AZ35))))</f>
        <v>0</v>
      </c>
      <c r="BB35" s="111">
        <f t="shared" si="81"/>
        <v>0</v>
      </c>
      <c r="BC35" s="111">
        <f t="shared" si="81"/>
        <v>0</v>
      </c>
      <c r="BD35" s="111">
        <f t="shared" si="81"/>
        <v>0</v>
      </c>
      <c r="BE35" s="111">
        <f t="shared" si="81"/>
        <v>0</v>
      </c>
      <c r="BF35" s="111">
        <f t="shared" si="81"/>
        <v>0</v>
      </c>
      <c r="BG35" s="111">
        <f t="shared" si="81"/>
        <v>0</v>
      </c>
      <c r="BH35" s="111">
        <f t="shared" si="81"/>
        <v>0</v>
      </c>
      <c r="BI35" s="111">
        <f t="shared" si="81"/>
        <v>0</v>
      </c>
      <c r="BJ35" s="53"/>
      <c r="BK35" s="53"/>
    </row>
    <row r="36" ht="10.5" customHeight="1">
      <c r="A36" s="107">
        <f t="shared" si="16"/>
        <v>14</v>
      </c>
      <c r="B36" s="108">
        <f t="shared" si="17"/>
        <v>44166</v>
      </c>
      <c r="C36" s="109">
        <f t="shared" si="18"/>
        <v>253.55</v>
      </c>
      <c r="D36" s="110"/>
      <c r="E36" s="111">
        <f t="shared" ref="E36:N36" si="82">AN36+AZ36</f>
        <v>6.45</v>
      </c>
      <c r="F36" s="111">
        <f t="shared" si="82"/>
        <v>303.55</v>
      </c>
      <c r="G36" s="111">
        <f t="shared" si="82"/>
        <v>25</v>
      </c>
      <c r="H36" s="111">
        <f t="shared" si="82"/>
        <v>55</v>
      </c>
      <c r="I36" s="111">
        <f t="shared" si="82"/>
        <v>110</v>
      </c>
      <c r="J36" s="111">
        <f t="shared" si="82"/>
        <v>0</v>
      </c>
      <c r="K36" s="111">
        <f t="shared" si="82"/>
        <v>0</v>
      </c>
      <c r="L36" s="111">
        <f t="shared" si="82"/>
        <v>0</v>
      </c>
      <c r="M36" s="111">
        <f t="shared" si="82"/>
        <v>0</v>
      </c>
      <c r="N36" s="111">
        <f t="shared" si="82"/>
        <v>0</v>
      </c>
      <c r="O36" s="112"/>
      <c r="P36" s="111">
        <f t="shared" si="11"/>
        <v>22680.78</v>
      </c>
      <c r="Q36" s="111">
        <f t="shared" ref="Q36:Z36" si="83">IF(E$10=0,0,ROUND(Q35-(E36-AB36),2))</f>
        <v>0</v>
      </c>
      <c r="R36" s="111">
        <f t="shared" si="83"/>
        <v>4111.38</v>
      </c>
      <c r="S36" s="111">
        <f t="shared" si="83"/>
        <v>4776.01</v>
      </c>
      <c r="T36" s="111">
        <f t="shared" si="83"/>
        <v>4925.28</v>
      </c>
      <c r="U36" s="111">
        <f t="shared" si="83"/>
        <v>8868.11</v>
      </c>
      <c r="V36" s="111">
        <f t="shared" si="83"/>
        <v>0</v>
      </c>
      <c r="W36" s="111">
        <f t="shared" si="83"/>
        <v>0</v>
      </c>
      <c r="X36" s="111">
        <f t="shared" si="83"/>
        <v>0</v>
      </c>
      <c r="Y36" s="111">
        <f t="shared" si="83"/>
        <v>0</v>
      </c>
      <c r="Z36" s="111">
        <f t="shared" si="83"/>
        <v>0</v>
      </c>
      <c r="AA36" s="114"/>
      <c r="AB36" s="111">
        <f t="shared" ref="AB36:AK36" si="84">ROUND(Q35*E$11/12,2)</f>
        <v>0.05</v>
      </c>
      <c r="AC36" s="111">
        <f t="shared" si="84"/>
        <v>47.32</v>
      </c>
      <c r="AD36" s="111">
        <f t="shared" si="84"/>
        <v>15.95</v>
      </c>
      <c r="AE36" s="111">
        <f t="shared" si="84"/>
        <v>49.31</v>
      </c>
      <c r="AF36" s="111">
        <f t="shared" si="84"/>
        <v>99.88</v>
      </c>
      <c r="AG36" s="111">
        <f t="shared" si="84"/>
        <v>0</v>
      </c>
      <c r="AH36" s="111">
        <f t="shared" si="84"/>
        <v>0</v>
      </c>
      <c r="AI36" s="111">
        <f t="shared" si="84"/>
        <v>0</v>
      </c>
      <c r="AJ36" s="111">
        <f t="shared" si="84"/>
        <v>0</v>
      </c>
      <c r="AK36" s="111">
        <f t="shared" si="84"/>
        <v>0</v>
      </c>
      <c r="AL36" s="111">
        <f t="shared" si="22"/>
        <v>212.51</v>
      </c>
      <c r="AM36" s="115"/>
      <c r="AN36" s="111">
        <f t="shared" ref="AN36:AW36" si="85">IF(Q35&gt;0,IF((Q35+AB36)&lt;E$12,Q35+AB36,E$12),0)</f>
        <v>6.45</v>
      </c>
      <c r="AO36" s="111">
        <f t="shared" si="85"/>
        <v>50</v>
      </c>
      <c r="AP36" s="111">
        <f t="shared" si="85"/>
        <v>25</v>
      </c>
      <c r="AQ36" s="111">
        <f t="shared" si="85"/>
        <v>55</v>
      </c>
      <c r="AR36" s="111">
        <f t="shared" si="85"/>
        <v>110</v>
      </c>
      <c r="AS36" s="111">
        <f t="shared" si="85"/>
        <v>0</v>
      </c>
      <c r="AT36" s="111">
        <f t="shared" si="85"/>
        <v>0</v>
      </c>
      <c r="AU36" s="111">
        <f t="shared" si="85"/>
        <v>0</v>
      </c>
      <c r="AV36" s="111">
        <f t="shared" si="85"/>
        <v>0</v>
      </c>
      <c r="AW36" s="111">
        <f t="shared" si="85"/>
        <v>0</v>
      </c>
      <c r="AX36" s="111">
        <f t="shared" si="24"/>
        <v>246.45</v>
      </c>
      <c r="AY36" s="111"/>
      <c r="AZ36" s="113">
        <f t="shared" si="25"/>
        <v>0</v>
      </c>
      <c r="BA36" s="111">
        <f t="shared" ref="BA36:BI36" si="86">IF(R35&lt;=0,0,IF($C36&lt;=SUM($AZ36:AZ36),0,IF(AO36+$C36-SUM($AZ36:AZ36)&gt;R35+AC36,R35+AC36-AO36,$C36-SUM($AZ36:AZ36))))</f>
        <v>253.55</v>
      </c>
      <c r="BB36" s="111">
        <f t="shared" si="86"/>
        <v>0</v>
      </c>
      <c r="BC36" s="111">
        <f t="shared" si="86"/>
        <v>0</v>
      </c>
      <c r="BD36" s="111">
        <f t="shared" si="86"/>
        <v>0</v>
      </c>
      <c r="BE36" s="111">
        <f t="shared" si="86"/>
        <v>0</v>
      </c>
      <c r="BF36" s="111">
        <f t="shared" si="86"/>
        <v>0</v>
      </c>
      <c r="BG36" s="111">
        <f t="shared" si="86"/>
        <v>0</v>
      </c>
      <c r="BH36" s="111">
        <f t="shared" si="86"/>
        <v>0</v>
      </c>
      <c r="BI36" s="111">
        <f t="shared" si="86"/>
        <v>0</v>
      </c>
      <c r="BJ36" s="53"/>
      <c r="BK36" s="53"/>
    </row>
    <row r="37" ht="10.5" customHeight="1">
      <c r="A37" s="107">
        <f t="shared" si="16"/>
        <v>15</v>
      </c>
      <c r="B37" s="108">
        <f t="shared" si="17"/>
        <v>44197</v>
      </c>
      <c r="C37" s="109">
        <f t="shared" si="18"/>
        <v>260</v>
      </c>
      <c r="D37" s="110"/>
      <c r="E37" s="111">
        <f t="shared" ref="E37:N37" si="87">AN37+AZ37</f>
        <v>0</v>
      </c>
      <c r="F37" s="111">
        <f t="shared" si="87"/>
        <v>310</v>
      </c>
      <c r="G37" s="111">
        <f t="shared" si="87"/>
        <v>25</v>
      </c>
      <c r="H37" s="111">
        <f t="shared" si="87"/>
        <v>55</v>
      </c>
      <c r="I37" s="111">
        <f t="shared" si="87"/>
        <v>110</v>
      </c>
      <c r="J37" s="111">
        <f t="shared" si="87"/>
        <v>0</v>
      </c>
      <c r="K37" s="111">
        <f t="shared" si="87"/>
        <v>0</v>
      </c>
      <c r="L37" s="111">
        <f t="shared" si="87"/>
        <v>0</v>
      </c>
      <c r="M37" s="111">
        <f t="shared" si="87"/>
        <v>0</v>
      </c>
      <c r="N37" s="111">
        <f t="shared" si="87"/>
        <v>0</v>
      </c>
      <c r="O37" s="112"/>
      <c r="P37" s="111">
        <f t="shared" si="11"/>
        <v>22390.26</v>
      </c>
      <c r="Q37" s="111">
        <f t="shared" ref="Q37:Z37" si="88">IF(E$10=0,0,ROUND(Q36-(E37-AB37),2))</f>
        <v>0</v>
      </c>
      <c r="R37" s="111">
        <f t="shared" si="88"/>
        <v>3845.92</v>
      </c>
      <c r="S37" s="111">
        <f t="shared" si="88"/>
        <v>4766.93</v>
      </c>
      <c r="T37" s="111">
        <f t="shared" si="88"/>
        <v>4919.53</v>
      </c>
      <c r="U37" s="111">
        <f t="shared" si="88"/>
        <v>8857.88</v>
      </c>
      <c r="V37" s="111">
        <f t="shared" si="88"/>
        <v>0</v>
      </c>
      <c r="W37" s="111">
        <f t="shared" si="88"/>
        <v>0</v>
      </c>
      <c r="X37" s="111">
        <f t="shared" si="88"/>
        <v>0</v>
      </c>
      <c r="Y37" s="111">
        <f t="shared" si="88"/>
        <v>0</v>
      </c>
      <c r="Z37" s="111">
        <f t="shared" si="88"/>
        <v>0</v>
      </c>
      <c r="AA37" s="114"/>
      <c r="AB37" s="111">
        <f t="shared" ref="AB37:AK37" si="89">ROUND(Q36*E$11/12,2)</f>
        <v>0</v>
      </c>
      <c r="AC37" s="111">
        <f t="shared" si="89"/>
        <v>44.54</v>
      </c>
      <c r="AD37" s="111">
        <f t="shared" si="89"/>
        <v>15.92</v>
      </c>
      <c r="AE37" s="111">
        <f t="shared" si="89"/>
        <v>49.25</v>
      </c>
      <c r="AF37" s="111">
        <f t="shared" si="89"/>
        <v>99.77</v>
      </c>
      <c r="AG37" s="111">
        <f t="shared" si="89"/>
        <v>0</v>
      </c>
      <c r="AH37" s="111">
        <f t="shared" si="89"/>
        <v>0</v>
      </c>
      <c r="AI37" s="111">
        <f t="shared" si="89"/>
        <v>0</v>
      </c>
      <c r="AJ37" s="111">
        <f t="shared" si="89"/>
        <v>0</v>
      </c>
      <c r="AK37" s="111">
        <f t="shared" si="89"/>
        <v>0</v>
      </c>
      <c r="AL37" s="111">
        <f t="shared" si="22"/>
        <v>209.48</v>
      </c>
      <c r="AM37" s="115"/>
      <c r="AN37" s="111">
        <f t="shared" ref="AN37:AW37" si="90">IF(Q36&gt;0,IF((Q36+AB37)&lt;E$12,Q36+AB37,E$12),0)</f>
        <v>0</v>
      </c>
      <c r="AO37" s="111">
        <f t="shared" si="90"/>
        <v>50</v>
      </c>
      <c r="AP37" s="111">
        <f t="shared" si="90"/>
        <v>25</v>
      </c>
      <c r="AQ37" s="111">
        <f t="shared" si="90"/>
        <v>55</v>
      </c>
      <c r="AR37" s="111">
        <f t="shared" si="90"/>
        <v>110</v>
      </c>
      <c r="AS37" s="111">
        <f t="shared" si="90"/>
        <v>0</v>
      </c>
      <c r="AT37" s="111">
        <f t="shared" si="90"/>
        <v>0</v>
      </c>
      <c r="AU37" s="111">
        <f t="shared" si="90"/>
        <v>0</v>
      </c>
      <c r="AV37" s="111">
        <f t="shared" si="90"/>
        <v>0</v>
      </c>
      <c r="AW37" s="111">
        <f t="shared" si="90"/>
        <v>0</v>
      </c>
      <c r="AX37" s="111">
        <f t="shared" si="24"/>
        <v>240</v>
      </c>
      <c r="AY37" s="111"/>
      <c r="AZ37" s="113">
        <f t="shared" si="25"/>
        <v>0</v>
      </c>
      <c r="BA37" s="111">
        <f t="shared" ref="BA37:BI37" si="91">IF(R36&lt;=0,0,IF($C37&lt;=SUM($AZ37:AZ37),0,IF(AO37+$C37-SUM($AZ37:AZ37)&gt;R36+AC37,R36+AC37-AO37,$C37-SUM($AZ37:AZ37))))</f>
        <v>260</v>
      </c>
      <c r="BB37" s="111">
        <f t="shared" si="91"/>
        <v>0</v>
      </c>
      <c r="BC37" s="111">
        <f t="shared" si="91"/>
        <v>0</v>
      </c>
      <c r="BD37" s="111">
        <f t="shared" si="91"/>
        <v>0</v>
      </c>
      <c r="BE37" s="111">
        <f t="shared" si="91"/>
        <v>0</v>
      </c>
      <c r="BF37" s="111">
        <f t="shared" si="91"/>
        <v>0</v>
      </c>
      <c r="BG37" s="111">
        <f t="shared" si="91"/>
        <v>0</v>
      </c>
      <c r="BH37" s="111">
        <f t="shared" si="91"/>
        <v>0</v>
      </c>
      <c r="BI37" s="111">
        <f t="shared" si="91"/>
        <v>0</v>
      </c>
      <c r="BJ37" s="53"/>
      <c r="BK37" s="53"/>
    </row>
    <row r="38" ht="10.5" customHeight="1">
      <c r="A38" s="107">
        <f t="shared" si="16"/>
        <v>16</v>
      </c>
      <c r="B38" s="108">
        <f t="shared" si="17"/>
        <v>44228</v>
      </c>
      <c r="C38" s="109">
        <f t="shared" si="18"/>
        <v>260</v>
      </c>
      <c r="D38" s="110"/>
      <c r="E38" s="111">
        <f t="shared" ref="E38:N38" si="92">AN38+AZ38</f>
        <v>0</v>
      </c>
      <c r="F38" s="111">
        <f t="shared" si="92"/>
        <v>310</v>
      </c>
      <c r="G38" s="111">
        <f t="shared" si="92"/>
        <v>25</v>
      </c>
      <c r="H38" s="111">
        <f t="shared" si="92"/>
        <v>55</v>
      </c>
      <c r="I38" s="111">
        <f t="shared" si="92"/>
        <v>110</v>
      </c>
      <c r="J38" s="111">
        <f t="shared" si="92"/>
        <v>0</v>
      </c>
      <c r="K38" s="111">
        <f t="shared" si="92"/>
        <v>0</v>
      </c>
      <c r="L38" s="111">
        <f t="shared" si="92"/>
        <v>0</v>
      </c>
      <c r="M38" s="111">
        <f t="shared" si="92"/>
        <v>0</v>
      </c>
      <c r="N38" s="111">
        <f t="shared" si="92"/>
        <v>0</v>
      </c>
      <c r="O38" s="112"/>
      <c r="P38" s="111">
        <f t="shared" si="11"/>
        <v>22096.66</v>
      </c>
      <c r="Q38" s="111">
        <f t="shared" ref="Q38:Z38" si="93">IF(E$10=0,0,ROUND(Q37-(E38-AB38),2))</f>
        <v>0</v>
      </c>
      <c r="R38" s="111">
        <f t="shared" si="93"/>
        <v>3577.58</v>
      </c>
      <c r="S38" s="111">
        <f t="shared" si="93"/>
        <v>4757.82</v>
      </c>
      <c r="T38" s="111">
        <f t="shared" si="93"/>
        <v>4913.73</v>
      </c>
      <c r="U38" s="111">
        <f t="shared" si="93"/>
        <v>8847.53</v>
      </c>
      <c r="V38" s="111">
        <f t="shared" si="93"/>
        <v>0</v>
      </c>
      <c r="W38" s="111">
        <f t="shared" si="93"/>
        <v>0</v>
      </c>
      <c r="X38" s="111">
        <f t="shared" si="93"/>
        <v>0</v>
      </c>
      <c r="Y38" s="111">
        <f t="shared" si="93"/>
        <v>0</v>
      </c>
      <c r="Z38" s="111">
        <f t="shared" si="93"/>
        <v>0</v>
      </c>
      <c r="AA38" s="114"/>
      <c r="AB38" s="111">
        <f t="shared" ref="AB38:AK38" si="94">ROUND(Q37*E$11/12,2)</f>
        <v>0</v>
      </c>
      <c r="AC38" s="111">
        <f t="shared" si="94"/>
        <v>41.66</v>
      </c>
      <c r="AD38" s="111">
        <f t="shared" si="94"/>
        <v>15.89</v>
      </c>
      <c r="AE38" s="111">
        <f t="shared" si="94"/>
        <v>49.2</v>
      </c>
      <c r="AF38" s="111">
        <f t="shared" si="94"/>
        <v>99.65</v>
      </c>
      <c r="AG38" s="111">
        <f t="shared" si="94"/>
        <v>0</v>
      </c>
      <c r="AH38" s="111">
        <f t="shared" si="94"/>
        <v>0</v>
      </c>
      <c r="AI38" s="111">
        <f t="shared" si="94"/>
        <v>0</v>
      </c>
      <c r="AJ38" s="111">
        <f t="shared" si="94"/>
        <v>0</v>
      </c>
      <c r="AK38" s="111">
        <f t="shared" si="94"/>
        <v>0</v>
      </c>
      <c r="AL38" s="111">
        <f t="shared" si="22"/>
        <v>206.4</v>
      </c>
      <c r="AM38" s="115"/>
      <c r="AN38" s="111">
        <f t="shared" ref="AN38:AW38" si="95">IF(Q37&gt;0,IF((Q37+AB38)&lt;E$12,Q37+AB38,E$12),0)</f>
        <v>0</v>
      </c>
      <c r="AO38" s="111">
        <f t="shared" si="95"/>
        <v>50</v>
      </c>
      <c r="AP38" s="111">
        <f t="shared" si="95"/>
        <v>25</v>
      </c>
      <c r="AQ38" s="111">
        <f t="shared" si="95"/>
        <v>55</v>
      </c>
      <c r="AR38" s="111">
        <f t="shared" si="95"/>
        <v>110</v>
      </c>
      <c r="AS38" s="111">
        <f t="shared" si="95"/>
        <v>0</v>
      </c>
      <c r="AT38" s="111">
        <f t="shared" si="95"/>
        <v>0</v>
      </c>
      <c r="AU38" s="111">
        <f t="shared" si="95"/>
        <v>0</v>
      </c>
      <c r="AV38" s="111">
        <f t="shared" si="95"/>
        <v>0</v>
      </c>
      <c r="AW38" s="111">
        <f t="shared" si="95"/>
        <v>0</v>
      </c>
      <c r="AX38" s="111">
        <f t="shared" si="24"/>
        <v>240</v>
      </c>
      <c r="AY38" s="111"/>
      <c r="AZ38" s="113">
        <f t="shared" si="25"/>
        <v>0</v>
      </c>
      <c r="BA38" s="111">
        <f t="shared" ref="BA38:BI38" si="96">IF(R37&lt;=0,0,IF($C38&lt;=SUM($AZ38:AZ38),0,IF(AO38+$C38-SUM($AZ38:AZ38)&gt;R37+AC38,R37+AC38-AO38,$C38-SUM($AZ38:AZ38))))</f>
        <v>260</v>
      </c>
      <c r="BB38" s="111">
        <f t="shared" si="96"/>
        <v>0</v>
      </c>
      <c r="BC38" s="111">
        <f t="shared" si="96"/>
        <v>0</v>
      </c>
      <c r="BD38" s="111">
        <f t="shared" si="96"/>
        <v>0</v>
      </c>
      <c r="BE38" s="111">
        <f t="shared" si="96"/>
        <v>0</v>
      </c>
      <c r="BF38" s="111">
        <f t="shared" si="96"/>
        <v>0</v>
      </c>
      <c r="BG38" s="111">
        <f t="shared" si="96"/>
        <v>0</v>
      </c>
      <c r="BH38" s="111">
        <f t="shared" si="96"/>
        <v>0</v>
      </c>
      <c r="BI38" s="111">
        <f t="shared" si="96"/>
        <v>0</v>
      </c>
      <c r="BJ38" s="53"/>
      <c r="BK38" s="53"/>
    </row>
    <row r="39" ht="10.5" customHeight="1">
      <c r="A39" s="107">
        <f t="shared" si="16"/>
        <v>17</v>
      </c>
      <c r="B39" s="108">
        <f t="shared" si="17"/>
        <v>44256</v>
      </c>
      <c r="C39" s="109">
        <f t="shared" si="18"/>
        <v>260</v>
      </c>
      <c r="D39" s="110"/>
      <c r="E39" s="111">
        <f t="shared" ref="E39:N39" si="97">AN39+AZ39</f>
        <v>0</v>
      </c>
      <c r="F39" s="111">
        <f t="shared" si="97"/>
        <v>310</v>
      </c>
      <c r="G39" s="111">
        <f t="shared" si="97"/>
        <v>25</v>
      </c>
      <c r="H39" s="111">
        <f t="shared" si="97"/>
        <v>55</v>
      </c>
      <c r="I39" s="111">
        <f t="shared" si="97"/>
        <v>110</v>
      </c>
      <c r="J39" s="111">
        <f t="shared" si="97"/>
        <v>0</v>
      </c>
      <c r="K39" s="111">
        <f t="shared" si="97"/>
        <v>0</v>
      </c>
      <c r="L39" s="111">
        <f t="shared" si="97"/>
        <v>0</v>
      </c>
      <c r="M39" s="111">
        <f t="shared" si="97"/>
        <v>0</v>
      </c>
      <c r="N39" s="111">
        <f t="shared" si="97"/>
        <v>0</v>
      </c>
      <c r="O39" s="112"/>
      <c r="P39" s="111">
        <f t="shared" si="11"/>
        <v>21799.95</v>
      </c>
      <c r="Q39" s="111">
        <f t="shared" ref="Q39:Z39" si="98">IF(E$10=0,0,ROUND(Q38-(E39-AB39),2))</f>
        <v>0</v>
      </c>
      <c r="R39" s="111">
        <f t="shared" si="98"/>
        <v>3306.34</v>
      </c>
      <c r="S39" s="111">
        <f t="shared" si="98"/>
        <v>4748.68</v>
      </c>
      <c r="T39" s="111">
        <f t="shared" si="98"/>
        <v>4907.87</v>
      </c>
      <c r="U39" s="111">
        <f t="shared" si="98"/>
        <v>8837.06</v>
      </c>
      <c r="V39" s="111">
        <f t="shared" si="98"/>
        <v>0</v>
      </c>
      <c r="W39" s="111">
        <f t="shared" si="98"/>
        <v>0</v>
      </c>
      <c r="X39" s="111">
        <f t="shared" si="98"/>
        <v>0</v>
      </c>
      <c r="Y39" s="111">
        <f t="shared" si="98"/>
        <v>0</v>
      </c>
      <c r="Z39" s="111">
        <f t="shared" si="98"/>
        <v>0</v>
      </c>
      <c r="AA39" s="114"/>
      <c r="AB39" s="111">
        <f t="shared" ref="AB39:AK39" si="99">ROUND(Q38*E$11/12,2)</f>
        <v>0</v>
      </c>
      <c r="AC39" s="111">
        <f t="shared" si="99"/>
        <v>38.76</v>
      </c>
      <c r="AD39" s="111">
        <f t="shared" si="99"/>
        <v>15.86</v>
      </c>
      <c r="AE39" s="111">
        <f t="shared" si="99"/>
        <v>49.14</v>
      </c>
      <c r="AF39" s="111">
        <f t="shared" si="99"/>
        <v>99.53</v>
      </c>
      <c r="AG39" s="111">
        <f t="shared" si="99"/>
        <v>0</v>
      </c>
      <c r="AH39" s="111">
        <f t="shared" si="99"/>
        <v>0</v>
      </c>
      <c r="AI39" s="111">
        <f t="shared" si="99"/>
        <v>0</v>
      </c>
      <c r="AJ39" s="111">
        <f t="shared" si="99"/>
        <v>0</v>
      </c>
      <c r="AK39" s="111">
        <f t="shared" si="99"/>
        <v>0</v>
      </c>
      <c r="AL39" s="111">
        <f t="shared" si="22"/>
        <v>203.29</v>
      </c>
      <c r="AM39" s="115"/>
      <c r="AN39" s="111">
        <f t="shared" ref="AN39:AW39" si="100">IF(Q38&gt;0,IF((Q38+AB39)&lt;E$12,Q38+AB39,E$12),0)</f>
        <v>0</v>
      </c>
      <c r="AO39" s="111">
        <f t="shared" si="100"/>
        <v>50</v>
      </c>
      <c r="AP39" s="111">
        <f t="shared" si="100"/>
        <v>25</v>
      </c>
      <c r="AQ39" s="111">
        <f t="shared" si="100"/>
        <v>55</v>
      </c>
      <c r="AR39" s="111">
        <f t="shared" si="100"/>
        <v>110</v>
      </c>
      <c r="AS39" s="111">
        <f t="shared" si="100"/>
        <v>0</v>
      </c>
      <c r="AT39" s="111">
        <f t="shared" si="100"/>
        <v>0</v>
      </c>
      <c r="AU39" s="111">
        <f t="shared" si="100"/>
        <v>0</v>
      </c>
      <c r="AV39" s="111">
        <f t="shared" si="100"/>
        <v>0</v>
      </c>
      <c r="AW39" s="111">
        <f t="shared" si="100"/>
        <v>0</v>
      </c>
      <c r="AX39" s="111">
        <f t="shared" si="24"/>
        <v>240</v>
      </c>
      <c r="AY39" s="111"/>
      <c r="AZ39" s="113">
        <f t="shared" si="25"/>
        <v>0</v>
      </c>
      <c r="BA39" s="111">
        <f t="shared" ref="BA39:BI39" si="101">IF(R38&lt;=0,0,IF($C39&lt;=SUM($AZ39:AZ39),0,IF(AO39+$C39-SUM($AZ39:AZ39)&gt;R38+AC39,R38+AC39-AO39,$C39-SUM($AZ39:AZ39))))</f>
        <v>260</v>
      </c>
      <c r="BB39" s="111">
        <f t="shared" si="101"/>
        <v>0</v>
      </c>
      <c r="BC39" s="111">
        <f t="shared" si="101"/>
        <v>0</v>
      </c>
      <c r="BD39" s="111">
        <f t="shared" si="101"/>
        <v>0</v>
      </c>
      <c r="BE39" s="111">
        <f t="shared" si="101"/>
        <v>0</v>
      </c>
      <c r="BF39" s="111">
        <f t="shared" si="101"/>
        <v>0</v>
      </c>
      <c r="BG39" s="111">
        <f t="shared" si="101"/>
        <v>0</v>
      </c>
      <c r="BH39" s="111">
        <f t="shared" si="101"/>
        <v>0</v>
      </c>
      <c r="BI39" s="111">
        <f t="shared" si="101"/>
        <v>0</v>
      </c>
      <c r="BJ39" s="53"/>
      <c r="BK39" s="53"/>
    </row>
    <row r="40" ht="10.5" customHeight="1">
      <c r="A40" s="107">
        <f t="shared" si="16"/>
        <v>18</v>
      </c>
      <c r="B40" s="108">
        <f t="shared" si="17"/>
        <v>44287</v>
      </c>
      <c r="C40" s="109">
        <f t="shared" si="18"/>
        <v>260</v>
      </c>
      <c r="D40" s="110"/>
      <c r="E40" s="111">
        <f t="shared" ref="E40:N40" si="102">AN40+AZ40</f>
        <v>0</v>
      </c>
      <c r="F40" s="111">
        <f t="shared" si="102"/>
        <v>310</v>
      </c>
      <c r="G40" s="111">
        <f t="shared" si="102"/>
        <v>25</v>
      </c>
      <c r="H40" s="111">
        <f t="shared" si="102"/>
        <v>55</v>
      </c>
      <c r="I40" s="111">
        <f t="shared" si="102"/>
        <v>110</v>
      </c>
      <c r="J40" s="111">
        <f t="shared" si="102"/>
        <v>0</v>
      </c>
      <c r="K40" s="111">
        <f t="shared" si="102"/>
        <v>0</v>
      </c>
      <c r="L40" s="111">
        <f t="shared" si="102"/>
        <v>0</v>
      </c>
      <c r="M40" s="111">
        <f t="shared" si="102"/>
        <v>0</v>
      </c>
      <c r="N40" s="111">
        <f t="shared" si="102"/>
        <v>0</v>
      </c>
      <c r="O40" s="112"/>
      <c r="P40" s="111">
        <f t="shared" si="11"/>
        <v>21500.1</v>
      </c>
      <c r="Q40" s="111">
        <f t="shared" ref="Q40:Z40" si="103">IF(E$10=0,0,ROUND(Q39-(E40-AB40),2))</f>
        <v>0</v>
      </c>
      <c r="R40" s="111">
        <f t="shared" si="103"/>
        <v>3032.16</v>
      </c>
      <c r="S40" s="111">
        <f t="shared" si="103"/>
        <v>4739.51</v>
      </c>
      <c r="T40" s="111">
        <f t="shared" si="103"/>
        <v>4901.95</v>
      </c>
      <c r="U40" s="111">
        <f t="shared" si="103"/>
        <v>8826.48</v>
      </c>
      <c r="V40" s="111">
        <f t="shared" si="103"/>
        <v>0</v>
      </c>
      <c r="W40" s="111">
        <f t="shared" si="103"/>
        <v>0</v>
      </c>
      <c r="X40" s="111">
        <f t="shared" si="103"/>
        <v>0</v>
      </c>
      <c r="Y40" s="111">
        <f t="shared" si="103"/>
        <v>0</v>
      </c>
      <c r="Z40" s="111">
        <f t="shared" si="103"/>
        <v>0</v>
      </c>
      <c r="AA40" s="114"/>
      <c r="AB40" s="111">
        <f t="shared" ref="AB40:AK40" si="104">ROUND(Q39*E$11/12,2)</f>
        <v>0</v>
      </c>
      <c r="AC40" s="111">
        <f t="shared" si="104"/>
        <v>35.82</v>
      </c>
      <c r="AD40" s="111">
        <f t="shared" si="104"/>
        <v>15.83</v>
      </c>
      <c r="AE40" s="111">
        <f t="shared" si="104"/>
        <v>49.08</v>
      </c>
      <c r="AF40" s="111">
        <f t="shared" si="104"/>
        <v>99.42</v>
      </c>
      <c r="AG40" s="111">
        <f t="shared" si="104"/>
        <v>0</v>
      </c>
      <c r="AH40" s="111">
        <f t="shared" si="104"/>
        <v>0</v>
      </c>
      <c r="AI40" s="111">
        <f t="shared" si="104"/>
        <v>0</v>
      </c>
      <c r="AJ40" s="111">
        <f t="shared" si="104"/>
        <v>0</v>
      </c>
      <c r="AK40" s="111">
        <f t="shared" si="104"/>
        <v>0</v>
      </c>
      <c r="AL40" s="111">
        <f t="shared" si="22"/>
        <v>200.15</v>
      </c>
      <c r="AM40" s="115"/>
      <c r="AN40" s="111">
        <f t="shared" ref="AN40:AW40" si="105">IF(Q39&gt;0,IF((Q39+AB40)&lt;E$12,Q39+AB40,E$12),0)</f>
        <v>0</v>
      </c>
      <c r="AO40" s="111">
        <f t="shared" si="105"/>
        <v>50</v>
      </c>
      <c r="AP40" s="111">
        <f t="shared" si="105"/>
        <v>25</v>
      </c>
      <c r="AQ40" s="111">
        <f t="shared" si="105"/>
        <v>55</v>
      </c>
      <c r="AR40" s="111">
        <f t="shared" si="105"/>
        <v>110</v>
      </c>
      <c r="AS40" s="111">
        <f t="shared" si="105"/>
        <v>0</v>
      </c>
      <c r="AT40" s="111">
        <f t="shared" si="105"/>
        <v>0</v>
      </c>
      <c r="AU40" s="111">
        <f t="shared" si="105"/>
        <v>0</v>
      </c>
      <c r="AV40" s="111">
        <f t="shared" si="105"/>
        <v>0</v>
      </c>
      <c r="AW40" s="111">
        <f t="shared" si="105"/>
        <v>0</v>
      </c>
      <c r="AX40" s="111">
        <f t="shared" si="24"/>
        <v>240</v>
      </c>
      <c r="AY40" s="111"/>
      <c r="AZ40" s="113">
        <f t="shared" si="25"/>
        <v>0</v>
      </c>
      <c r="BA40" s="111">
        <f t="shared" ref="BA40:BI40" si="106">IF(R39&lt;=0,0,IF($C40&lt;=SUM($AZ40:AZ40),0,IF(AO40+$C40-SUM($AZ40:AZ40)&gt;R39+AC40,R39+AC40-AO40,$C40-SUM($AZ40:AZ40))))</f>
        <v>260</v>
      </c>
      <c r="BB40" s="111">
        <f t="shared" si="106"/>
        <v>0</v>
      </c>
      <c r="BC40" s="111">
        <f t="shared" si="106"/>
        <v>0</v>
      </c>
      <c r="BD40" s="111">
        <f t="shared" si="106"/>
        <v>0</v>
      </c>
      <c r="BE40" s="111">
        <f t="shared" si="106"/>
        <v>0</v>
      </c>
      <c r="BF40" s="111">
        <f t="shared" si="106"/>
        <v>0</v>
      </c>
      <c r="BG40" s="111">
        <f t="shared" si="106"/>
        <v>0</v>
      </c>
      <c r="BH40" s="111">
        <f t="shared" si="106"/>
        <v>0</v>
      </c>
      <c r="BI40" s="111">
        <f t="shared" si="106"/>
        <v>0</v>
      </c>
      <c r="BJ40" s="53"/>
      <c r="BK40" s="53"/>
    </row>
    <row r="41" ht="10.5" customHeight="1">
      <c r="A41" s="107">
        <f t="shared" si="16"/>
        <v>19</v>
      </c>
      <c r="B41" s="108">
        <f t="shared" si="17"/>
        <v>44317</v>
      </c>
      <c r="C41" s="109">
        <f t="shared" si="18"/>
        <v>260</v>
      </c>
      <c r="D41" s="110"/>
      <c r="E41" s="111">
        <f t="shared" ref="E41:N41" si="107">AN41+AZ41</f>
        <v>0</v>
      </c>
      <c r="F41" s="111">
        <f t="shared" si="107"/>
        <v>310</v>
      </c>
      <c r="G41" s="111">
        <f t="shared" si="107"/>
        <v>25</v>
      </c>
      <c r="H41" s="111">
        <f t="shared" si="107"/>
        <v>55</v>
      </c>
      <c r="I41" s="111">
        <f t="shared" si="107"/>
        <v>110</v>
      </c>
      <c r="J41" s="111">
        <f t="shared" si="107"/>
        <v>0</v>
      </c>
      <c r="K41" s="111">
        <f t="shared" si="107"/>
        <v>0</v>
      </c>
      <c r="L41" s="111">
        <f t="shared" si="107"/>
        <v>0</v>
      </c>
      <c r="M41" s="111">
        <f t="shared" si="107"/>
        <v>0</v>
      </c>
      <c r="N41" s="111">
        <f t="shared" si="107"/>
        <v>0</v>
      </c>
      <c r="O41" s="112"/>
      <c r="P41" s="111">
        <f t="shared" si="11"/>
        <v>21197.07</v>
      </c>
      <c r="Q41" s="111">
        <f t="shared" ref="Q41:Z41" si="108">IF(E$10=0,0,ROUND(Q40-(E41-AB41),2))</f>
        <v>0</v>
      </c>
      <c r="R41" s="111">
        <f t="shared" si="108"/>
        <v>2755.01</v>
      </c>
      <c r="S41" s="111">
        <f t="shared" si="108"/>
        <v>4730.31</v>
      </c>
      <c r="T41" s="111">
        <f t="shared" si="108"/>
        <v>4895.97</v>
      </c>
      <c r="U41" s="111">
        <f t="shared" si="108"/>
        <v>8815.78</v>
      </c>
      <c r="V41" s="111">
        <f t="shared" si="108"/>
        <v>0</v>
      </c>
      <c r="W41" s="111">
        <f t="shared" si="108"/>
        <v>0</v>
      </c>
      <c r="X41" s="111">
        <f t="shared" si="108"/>
        <v>0</v>
      </c>
      <c r="Y41" s="111">
        <f t="shared" si="108"/>
        <v>0</v>
      </c>
      <c r="Z41" s="111">
        <f t="shared" si="108"/>
        <v>0</v>
      </c>
      <c r="AA41" s="114"/>
      <c r="AB41" s="111">
        <f t="shared" ref="AB41:AK41" si="109">ROUND(Q40*E$11/12,2)</f>
        <v>0</v>
      </c>
      <c r="AC41" s="111">
        <f t="shared" si="109"/>
        <v>32.85</v>
      </c>
      <c r="AD41" s="111">
        <f t="shared" si="109"/>
        <v>15.8</v>
      </c>
      <c r="AE41" s="111">
        <f t="shared" si="109"/>
        <v>49.02</v>
      </c>
      <c r="AF41" s="111">
        <f t="shared" si="109"/>
        <v>99.3</v>
      </c>
      <c r="AG41" s="111">
        <f t="shared" si="109"/>
        <v>0</v>
      </c>
      <c r="AH41" s="111">
        <f t="shared" si="109"/>
        <v>0</v>
      </c>
      <c r="AI41" s="111">
        <f t="shared" si="109"/>
        <v>0</v>
      </c>
      <c r="AJ41" s="111">
        <f t="shared" si="109"/>
        <v>0</v>
      </c>
      <c r="AK41" s="111">
        <f t="shared" si="109"/>
        <v>0</v>
      </c>
      <c r="AL41" s="111">
        <f t="shared" si="22"/>
        <v>196.97</v>
      </c>
      <c r="AM41" s="115"/>
      <c r="AN41" s="111">
        <f t="shared" ref="AN41:AW41" si="110">IF(Q40&gt;0,IF((Q40+AB41)&lt;E$12,Q40+AB41,E$12),0)</f>
        <v>0</v>
      </c>
      <c r="AO41" s="111">
        <f t="shared" si="110"/>
        <v>50</v>
      </c>
      <c r="AP41" s="111">
        <f t="shared" si="110"/>
        <v>25</v>
      </c>
      <c r="AQ41" s="111">
        <f t="shared" si="110"/>
        <v>55</v>
      </c>
      <c r="AR41" s="111">
        <f t="shared" si="110"/>
        <v>110</v>
      </c>
      <c r="AS41" s="111">
        <f t="shared" si="110"/>
        <v>0</v>
      </c>
      <c r="AT41" s="111">
        <f t="shared" si="110"/>
        <v>0</v>
      </c>
      <c r="AU41" s="111">
        <f t="shared" si="110"/>
        <v>0</v>
      </c>
      <c r="AV41" s="111">
        <f t="shared" si="110"/>
        <v>0</v>
      </c>
      <c r="AW41" s="111">
        <f t="shared" si="110"/>
        <v>0</v>
      </c>
      <c r="AX41" s="111">
        <f t="shared" si="24"/>
        <v>240</v>
      </c>
      <c r="AY41" s="111"/>
      <c r="AZ41" s="113">
        <f t="shared" si="25"/>
        <v>0</v>
      </c>
      <c r="BA41" s="111">
        <f t="shared" ref="BA41:BI41" si="111">IF(R40&lt;=0,0,IF($C41&lt;=SUM($AZ41:AZ41),0,IF(AO41+$C41-SUM($AZ41:AZ41)&gt;R40+AC41,R40+AC41-AO41,$C41-SUM($AZ41:AZ41))))</f>
        <v>260</v>
      </c>
      <c r="BB41" s="111">
        <f t="shared" si="111"/>
        <v>0</v>
      </c>
      <c r="BC41" s="111">
        <f t="shared" si="111"/>
        <v>0</v>
      </c>
      <c r="BD41" s="111">
        <f t="shared" si="111"/>
        <v>0</v>
      </c>
      <c r="BE41" s="111">
        <f t="shared" si="111"/>
        <v>0</v>
      </c>
      <c r="BF41" s="111">
        <f t="shared" si="111"/>
        <v>0</v>
      </c>
      <c r="BG41" s="111">
        <f t="shared" si="111"/>
        <v>0</v>
      </c>
      <c r="BH41" s="111">
        <f t="shared" si="111"/>
        <v>0</v>
      </c>
      <c r="BI41" s="111">
        <f t="shared" si="111"/>
        <v>0</v>
      </c>
      <c r="BJ41" s="53"/>
      <c r="BK41" s="53"/>
    </row>
    <row r="42" ht="10.5" customHeight="1">
      <c r="A42" s="107">
        <f t="shared" si="16"/>
        <v>20</v>
      </c>
      <c r="B42" s="108">
        <f t="shared" si="17"/>
        <v>44348</v>
      </c>
      <c r="C42" s="109">
        <f t="shared" si="18"/>
        <v>260</v>
      </c>
      <c r="D42" s="110"/>
      <c r="E42" s="111">
        <f t="shared" ref="E42:N42" si="112">AN42+AZ42</f>
        <v>0</v>
      </c>
      <c r="F42" s="111">
        <f t="shared" si="112"/>
        <v>310</v>
      </c>
      <c r="G42" s="111">
        <f t="shared" si="112"/>
        <v>25</v>
      </c>
      <c r="H42" s="111">
        <f t="shared" si="112"/>
        <v>55</v>
      </c>
      <c r="I42" s="111">
        <f t="shared" si="112"/>
        <v>110</v>
      </c>
      <c r="J42" s="111">
        <f t="shared" si="112"/>
        <v>0</v>
      </c>
      <c r="K42" s="111">
        <f t="shared" si="112"/>
        <v>0</v>
      </c>
      <c r="L42" s="111">
        <f t="shared" si="112"/>
        <v>0</v>
      </c>
      <c r="M42" s="111">
        <f t="shared" si="112"/>
        <v>0</v>
      </c>
      <c r="N42" s="111">
        <f t="shared" si="112"/>
        <v>0</v>
      </c>
      <c r="O42" s="112"/>
      <c r="P42" s="111">
        <f t="shared" si="11"/>
        <v>20890.83</v>
      </c>
      <c r="Q42" s="111">
        <f t="shared" ref="Q42:Z42" si="113">IF(E$10=0,0,ROUND(Q41-(E42-AB42),2))</f>
        <v>0</v>
      </c>
      <c r="R42" s="111">
        <f t="shared" si="113"/>
        <v>2474.86</v>
      </c>
      <c r="S42" s="111">
        <f t="shared" si="113"/>
        <v>4721.08</v>
      </c>
      <c r="T42" s="111">
        <f t="shared" si="113"/>
        <v>4889.93</v>
      </c>
      <c r="U42" s="111">
        <f t="shared" si="113"/>
        <v>8804.96</v>
      </c>
      <c r="V42" s="111">
        <f t="shared" si="113"/>
        <v>0</v>
      </c>
      <c r="W42" s="111">
        <f t="shared" si="113"/>
        <v>0</v>
      </c>
      <c r="X42" s="111">
        <f t="shared" si="113"/>
        <v>0</v>
      </c>
      <c r="Y42" s="111">
        <f t="shared" si="113"/>
        <v>0</v>
      </c>
      <c r="Z42" s="111">
        <f t="shared" si="113"/>
        <v>0</v>
      </c>
      <c r="AA42" s="114"/>
      <c r="AB42" s="111">
        <f t="shared" ref="AB42:AK42" si="114">ROUND(Q41*E$11/12,2)</f>
        <v>0</v>
      </c>
      <c r="AC42" s="111">
        <f t="shared" si="114"/>
        <v>29.85</v>
      </c>
      <c r="AD42" s="111">
        <f t="shared" si="114"/>
        <v>15.77</v>
      </c>
      <c r="AE42" s="111">
        <f t="shared" si="114"/>
        <v>48.96</v>
      </c>
      <c r="AF42" s="111">
        <f t="shared" si="114"/>
        <v>99.18</v>
      </c>
      <c r="AG42" s="111">
        <f t="shared" si="114"/>
        <v>0</v>
      </c>
      <c r="AH42" s="111">
        <f t="shared" si="114"/>
        <v>0</v>
      </c>
      <c r="AI42" s="111">
        <f t="shared" si="114"/>
        <v>0</v>
      </c>
      <c r="AJ42" s="111">
        <f t="shared" si="114"/>
        <v>0</v>
      </c>
      <c r="AK42" s="111">
        <f t="shared" si="114"/>
        <v>0</v>
      </c>
      <c r="AL42" s="111">
        <f t="shared" si="22"/>
        <v>193.76</v>
      </c>
      <c r="AM42" s="115"/>
      <c r="AN42" s="111">
        <f t="shared" ref="AN42:AW42" si="115">IF(Q41&gt;0,IF((Q41+AB42)&lt;E$12,Q41+AB42,E$12),0)</f>
        <v>0</v>
      </c>
      <c r="AO42" s="111">
        <f t="shared" si="115"/>
        <v>50</v>
      </c>
      <c r="AP42" s="111">
        <f t="shared" si="115"/>
        <v>25</v>
      </c>
      <c r="AQ42" s="111">
        <f t="shared" si="115"/>
        <v>55</v>
      </c>
      <c r="AR42" s="111">
        <f t="shared" si="115"/>
        <v>110</v>
      </c>
      <c r="AS42" s="111">
        <f t="shared" si="115"/>
        <v>0</v>
      </c>
      <c r="AT42" s="111">
        <f t="shared" si="115"/>
        <v>0</v>
      </c>
      <c r="AU42" s="111">
        <f t="shared" si="115"/>
        <v>0</v>
      </c>
      <c r="AV42" s="111">
        <f t="shared" si="115"/>
        <v>0</v>
      </c>
      <c r="AW42" s="111">
        <f t="shared" si="115"/>
        <v>0</v>
      </c>
      <c r="AX42" s="111">
        <f t="shared" si="24"/>
        <v>240</v>
      </c>
      <c r="AY42" s="111"/>
      <c r="AZ42" s="113">
        <f t="shared" si="25"/>
        <v>0</v>
      </c>
      <c r="BA42" s="111">
        <f t="shared" ref="BA42:BI42" si="116">IF(R41&lt;=0,0,IF($C42&lt;=SUM($AZ42:AZ42),0,IF(AO42+$C42-SUM($AZ42:AZ42)&gt;R41+AC42,R41+AC42-AO42,$C42-SUM($AZ42:AZ42))))</f>
        <v>260</v>
      </c>
      <c r="BB42" s="111">
        <f t="shared" si="116"/>
        <v>0</v>
      </c>
      <c r="BC42" s="111">
        <f t="shared" si="116"/>
        <v>0</v>
      </c>
      <c r="BD42" s="111">
        <f t="shared" si="116"/>
        <v>0</v>
      </c>
      <c r="BE42" s="111">
        <f t="shared" si="116"/>
        <v>0</v>
      </c>
      <c r="BF42" s="111">
        <f t="shared" si="116"/>
        <v>0</v>
      </c>
      <c r="BG42" s="111">
        <f t="shared" si="116"/>
        <v>0</v>
      </c>
      <c r="BH42" s="111">
        <f t="shared" si="116"/>
        <v>0</v>
      </c>
      <c r="BI42" s="111">
        <f t="shared" si="116"/>
        <v>0</v>
      </c>
      <c r="BJ42" s="53"/>
      <c r="BK42" s="53"/>
    </row>
    <row r="43" ht="10.5" customHeight="1">
      <c r="A43" s="107">
        <f t="shared" si="16"/>
        <v>21</v>
      </c>
      <c r="B43" s="108">
        <f t="shared" si="17"/>
        <v>44378</v>
      </c>
      <c r="C43" s="109">
        <f t="shared" si="18"/>
        <v>260</v>
      </c>
      <c r="D43" s="110"/>
      <c r="E43" s="111">
        <f t="shared" ref="E43:N43" si="117">AN43+AZ43</f>
        <v>0</v>
      </c>
      <c r="F43" s="111">
        <f t="shared" si="117"/>
        <v>310</v>
      </c>
      <c r="G43" s="111">
        <f t="shared" si="117"/>
        <v>25</v>
      </c>
      <c r="H43" s="111">
        <f t="shared" si="117"/>
        <v>55</v>
      </c>
      <c r="I43" s="111">
        <f t="shared" si="117"/>
        <v>110</v>
      </c>
      <c r="J43" s="111">
        <f t="shared" si="117"/>
        <v>0</v>
      </c>
      <c r="K43" s="111">
        <f t="shared" si="117"/>
        <v>0</v>
      </c>
      <c r="L43" s="111">
        <f t="shared" si="117"/>
        <v>0</v>
      </c>
      <c r="M43" s="111">
        <f t="shared" si="117"/>
        <v>0</v>
      </c>
      <c r="N43" s="111">
        <f t="shared" si="117"/>
        <v>0</v>
      </c>
      <c r="O43" s="112"/>
      <c r="P43" s="111">
        <f t="shared" si="11"/>
        <v>20581.34</v>
      </c>
      <c r="Q43" s="111">
        <f t="shared" ref="Q43:Z43" si="118">IF(E$10=0,0,ROUND(Q42-(E43-AB43),2))</f>
        <v>0</v>
      </c>
      <c r="R43" s="111">
        <f t="shared" si="118"/>
        <v>2191.67</v>
      </c>
      <c r="S43" s="111">
        <f t="shared" si="118"/>
        <v>4711.82</v>
      </c>
      <c r="T43" s="111">
        <f t="shared" si="118"/>
        <v>4883.83</v>
      </c>
      <c r="U43" s="111">
        <f t="shared" si="118"/>
        <v>8794.02</v>
      </c>
      <c r="V43" s="111">
        <f t="shared" si="118"/>
        <v>0</v>
      </c>
      <c r="W43" s="111">
        <f t="shared" si="118"/>
        <v>0</v>
      </c>
      <c r="X43" s="111">
        <f t="shared" si="118"/>
        <v>0</v>
      </c>
      <c r="Y43" s="111">
        <f t="shared" si="118"/>
        <v>0</v>
      </c>
      <c r="Z43" s="111">
        <f t="shared" si="118"/>
        <v>0</v>
      </c>
      <c r="AA43" s="114"/>
      <c r="AB43" s="111">
        <f t="shared" ref="AB43:AK43" si="119">ROUND(Q42*E$11/12,2)</f>
        <v>0</v>
      </c>
      <c r="AC43" s="111">
        <f t="shared" si="119"/>
        <v>26.81</v>
      </c>
      <c r="AD43" s="111">
        <f t="shared" si="119"/>
        <v>15.74</v>
      </c>
      <c r="AE43" s="111">
        <f t="shared" si="119"/>
        <v>48.9</v>
      </c>
      <c r="AF43" s="111">
        <f t="shared" si="119"/>
        <v>99.06</v>
      </c>
      <c r="AG43" s="111">
        <f t="shared" si="119"/>
        <v>0</v>
      </c>
      <c r="AH43" s="111">
        <f t="shared" si="119"/>
        <v>0</v>
      </c>
      <c r="AI43" s="111">
        <f t="shared" si="119"/>
        <v>0</v>
      </c>
      <c r="AJ43" s="111">
        <f t="shared" si="119"/>
        <v>0</v>
      </c>
      <c r="AK43" s="111">
        <f t="shared" si="119"/>
        <v>0</v>
      </c>
      <c r="AL43" s="111">
        <f t="shared" si="22"/>
        <v>190.51</v>
      </c>
      <c r="AM43" s="115"/>
      <c r="AN43" s="111">
        <f t="shared" ref="AN43:AW43" si="120">IF(Q42&gt;0,IF((Q42+AB43)&lt;E$12,Q42+AB43,E$12),0)</f>
        <v>0</v>
      </c>
      <c r="AO43" s="111">
        <f t="shared" si="120"/>
        <v>50</v>
      </c>
      <c r="AP43" s="111">
        <f t="shared" si="120"/>
        <v>25</v>
      </c>
      <c r="AQ43" s="111">
        <f t="shared" si="120"/>
        <v>55</v>
      </c>
      <c r="AR43" s="111">
        <f t="shared" si="120"/>
        <v>110</v>
      </c>
      <c r="AS43" s="111">
        <f t="shared" si="120"/>
        <v>0</v>
      </c>
      <c r="AT43" s="111">
        <f t="shared" si="120"/>
        <v>0</v>
      </c>
      <c r="AU43" s="111">
        <f t="shared" si="120"/>
        <v>0</v>
      </c>
      <c r="AV43" s="111">
        <f t="shared" si="120"/>
        <v>0</v>
      </c>
      <c r="AW43" s="111">
        <f t="shared" si="120"/>
        <v>0</v>
      </c>
      <c r="AX43" s="111">
        <f t="shared" si="24"/>
        <v>240</v>
      </c>
      <c r="AY43" s="111"/>
      <c r="AZ43" s="113">
        <f t="shared" si="25"/>
        <v>0</v>
      </c>
      <c r="BA43" s="111">
        <f t="shared" ref="BA43:BI43" si="121">IF(R42&lt;=0,0,IF($C43&lt;=SUM($AZ43:AZ43),0,IF(AO43+$C43-SUM($AZ43:AZ43)&gt;R42+AC43,R42+AC43-AO43,$C43-SUM($AZ43:AZ43))))</f>
        <v>260</v>
      </c>
      <c r="BB43" s="111">
        <f t="shared" si="121"/>
        <v>0</v>
      </c>
      <c r="BC43" s="111">
        <f t="shared" si="121"/>
        <v>0</v>
      </c>
      <c r="BD43" s="111">
        <f t="shared" si="121"/>
        <v>0</v>
      </c>
      <c r="BE43" s="111">
        <f t="shared" si="121"/>
        <v>0</v>
      </c>
      <c r="BF43" s="111">
        <f t="shared" si="121"/>
        <v>0</v>
      </c>
      <c r="BG43" s="111">
        <f t="shared" si="121"/>
        <v>0</v>
      </c>
      <c r="BH43" s="111">
        <f t="shared" si="121"/>
        <v>0</v>
      </c>
      <c r="BI43" s="111">
        <f t="shared" si="121"/>
        <v>0</v>
      </c>
      <c r="BJ43" s="53"/>
      <c r="BK43" s="53"/>
    </row>
    <row r="44" ht="10.5" customHeight="1">
      <c r="A44" s="107">
        <f t="shared" si="16"/>
        <v>22</v>
      </c>
      <c r="B44" s="108">
        <f t="shared" si="17"/>
        <v>44409</v>
      </c>
      <c r="C44" s="109">
        <f t="shared" si="18"/>
        <v>260</v>
      </c>
      <c r="D44" s="110"/>
      <c r="E44" s="111">
        <f t="shared" ref="E44:N44" si="122">AN44+AZ44</f>
        <v>0</v>
      </c>
      <c r="F44" s="111">
        <f t="shared" si="122"/>
        <v>310</v>
      </c>
      <c r="G44" s="111">
        <f t="shared" si="122"/>
        <v>25</v>
      </c>
      <c r="H44" s="111">
        <f t="shared" si="122"/>
        <v>55</v>
      </c>
      <c r="I44" s="111">
        <f t="shared" si="122"/>
        <v>110</v>
      </c>
      <c r="J44" s="111">
        <f t="shared" si="122"/>
        <v>0</v>
      </c>
      <c r="K44" s="111">
        <f t="shared" si="122"/>
        <v>0</v>
      </c>
      <c r="L44" s="111">
        <f t="shared" si="122"/>
        <v>0</v>
      </c>
      <c r="M44" s="111">
        <f t="shared" si="122"/>
        <v>0</v>
      </c>
      <c r="N44" s="111">
        <f t="shared" si="122"/>
        <v>0</v>
      </c>
      <c r="O44" s="112"/>
      <c r="P44" s="111">
        <f t="shared" si="11"/>
        <v>20268.56</v>
      </c>
      <c r="Q44" s="111">
        <f t="shared" ref="Q44:Z44" si="123">IF(E$10=0,0,ROUND(Q43-(E44-AB44),2))</f>
        <v>0</v>
      </c>
      <c r="R44" s="111">
        <f t="shared" si="123"/>
        <v>1905.41</v>
      </c>
      <c r="S44" s="111">
        <f t="shared" si="123"/>
        <v>4702.53</v>
      </c>
      <c r="T44" s="111">
        <f t="shared" si="123"/>
        <v>4877.67</v>
      </c>
      <c r="U44" s="111">
        <f t="shared" si="123"/>
        <v>8782.95</v>
      </c>
      <c r="V44" s="111">
        <f t="shared" si="123"/>
        <v>0</v>
      </c>
      <c r="W44" s="111">
        <f t="shared" si="123"/>
        <v>0</v>
      </c>
      <c r="X44" s="111">
        <f t="shared" si="123"/>
        <v>0</v>
      </c>
      <c r="Y44" s="111">
        <f t="shared" si="123"/>
        <v>0</v>
      </c>
      <c r="Z44" s="111">
        <f t="shared" si="123"/>
        <v>0</v>
      </c>
      <c r="AA44" s="114"/>
      <c r="AB44" s="111">
        <f t="shared" ref="AB44:AK44" si="124">ROUND(Q43*E$11/12,2)</f>
        <v>0</v>
      </c>
      <c r="AC44" s="111">
        <f t="shared" si="124"/>
        <v>23.74</v>
      </c>
      <c r="AD44" s="111">
        <f t="shared" si="124"/>
        <v>15.71</v>
      </c>
      <c r="AE44" s="111">
        <f t="shared" si="124"/>
        <v>48.84</v>
      </c>
      <c r="AF44" s="111">
        <f t="shared" si="124"/>
        <v>98.93</v>
      </c>
      <c r="AG44" s="111">
        <f t="shared" si="124"/>
        <v>0</v>
      </c>
      <c r="AH44" s="111">
        <f t="shared" si="124"/>
        <v>0</v>
      </c>
      <c r="AI44" s="111">
        <f t="shared" si="124"/>
        <v>0</v>
      </c>
      <c r="AJ44" s="111">
        <f t="shared" si="124"/>
        <v>0</v>
      </c>
      <c r="AK44" s="111">
        <f t="shared" si="124"/>
        <v>0</v>
      </c>
      <c r="AL44" s="111">
        <f t="shared" si="22"/>
        <v>187.22</v>
      </c>
      <c r="AM44" s="115"/>
      <c r="AN44" s="111">
        <f t="shared" ref="AN44:AW44" si="125">IF(Q43&gt;0,IF((Q43+AB44)&lt;E$12,Q43+AB44,E$12),0)</f>
        <v>0</v>
      </c>
      <c r="AO44" s="111">
        <f t="shared" si="125"/>
        <v>50</v>
      </c>
      <c r="AP44" s="111">
        <f t="shared" si="125"/>
        <v>25</v>
      </c>
      <c r="AQ44" s="111">
        <f t="shared" si="125"/>
        <v>55</v>
      </c>
      <c r="AR44" s="111">
        <f t="shared" si="125"/>
        <v>110</v>
      </c>
      <c r="AS44" s="111">
        <f t="shared" si="125"/>
        <v>0</v>
      </c>
      <c r="AT44" s="111">
        <f t="shared" si="125"/>
        <v>0</v>
      </c>
      <c r="AU44" s="111">
        <f t="shared" si="125"/>
        <v>0</v>
      </c>
      <c r="AV44" s="111">
        <f t="shared" si="125"/>
        <v>0</v>
      </c>
      <c r="AW44" s="111">
        <f t="shared" si="125"/>
        <v>0</v>
      </c>
      <c r="AX44" s="111">
        <f t="shared" si="24"/>
        <v>240</v>
      </c>
      <c r="AY44" s="111"/>
      <c r="AZ44" s="113">
        <f t="shared" si="25"/>
        <v>0</v>
      </c>
      <c r="BA44" s="111">
        <f t="shared" ref="BA44:BI44" si="126">IF(R43&lt;=0,0,IF($C44&lt;=SUM($AZ44:AZ44),0,IF(AO44+$C44-SUM($AZ44:AZ44)&gt;R43+AC44,R43+AC44-AO44,$C44-SUM($AZ44:AZ44))))</f>
        <v>260</v>
      </c>
      <c r="BB44" s="111">
        <f t="shared" si="126"/>
        <v>0</v>
      </c>
      <c r="BC44" s="111">
        <f t="shared" si="126"/>
        <v>0</v>
      </c>
      <c r="BD44" s="111">
        <f t="shared" si="126"/>
        <v>0</v>
      </c>
      <c r="BE44" s="111">
        <f t="shared" si="126"/>
        <v>0</v>
      </c>
      <c r="BF44" s="111">
        <f t="shared" si="126"/>
        <v>0</v>
      </c>
      <c r="BG44" s="111">
        <f t="shared" si="126"/>
        <v>0</v>
      </c>
      <c r="BH44" s="111">
        <f t="shared" si="126"/>
        <v>0</v>
      </c>
      <c r="BI44" s="111">
        <f t="shared" si="126"/>
        <v>0</v>
      </c>
      <c r="BJ44" s="53"/>
      <c r="BK44" s="53"/>
    </row>
    <row r="45" ht="10.5" customHeight="1">
      <c r="A45" s="107">
        <f t="shared" si="16"/>
        <v>23</v>
      </c>
      <c r="B45" s="108">
        <f t="shared" si="17"/>
        <v>44440</v>
      </c>
      <c r="C45" s="109">
        <f t="shared" si="18"/>
        <v>260</v>
      </c>
      <c r="D45" s="110"/>
      <c r="E45" s="111">
        <f t="shared" ref="E45:N45" si="127">AN45+AZ45</f>
        <v>0</v>
      </c>
      <c r="F45" s="111">
        <f t="shared" si="127"/>
        <v>310</v>
      </c>
      <c r="G45" s="111">
        <f t="shared" si="127"/>
        <v>25</v>
      </c>
      <c r="H45" s="111">
        <f t="shared" si="127"/>
        <v>55</v>
      </c>
      <c r="I45" s="111">
        <f t="shared" si="127"/>
        <v>110</v>
      </c>
      <c r="J45" s="111">
        <f t="shared" si="127"/>
        <v>0</v>
      </c>
      <c r="K45" s="111">
        <f t="shared" si="127"/>
        <v>0</v>
      </c>
      <c r="L45" s="111">
        <f t="shared" si="127"/>
        <v>0</v>
      </c>
      <c r="M45" s="111">
        <f t="shared" si="127"/>
        <v>0</v>
      </c>
      <c r="N45" s="111">
        <f t="shared" si="127"/>
        <v>0</v>
      </c>
      <c r="O45" s="112"/>
      <c r="P45" s="111">
        <f t="shared" si="11"/>
        <v>19952.47</v>
      </c>
      <c r="Q45" s="111">
        <f t="shared" ref="Q45:Z45" si="128">IF(E$10=0,0,ROUND(Q44-(E45-AB45),2))</f>
        <v>0</v>
      </c>
      <c r="R45" s="111">
        <f t="shared" si="128"/>
        <v>1616.05</v>
      </c>
      <c r="S45" s="111">
        <f t="shared" si="128"/>
        <v>4693.21</v>
      </c>
      <c r="T45" s="111">
        <f t="shared" si="128"/>
        <v>4871.45</v>
      </c>
      <c r="U45" s="111">
        <f t="shared" si="128"/>
        <v>8771.76</v>
      </c>
      <c r="V45" s="111">
        <f t="shared" si="128"/>
        <v>0</v>
      </c>
      <c r="W45" s="111">
        <f t="shared" si="128"/>
        <v>0</v>
      </c>
      <c r="X45" s="111">
        <f t="shared" si="128"/>
        <v>0</v>
      </c>
      <c r="Y45" s="111">
        <f t="shared" si="128"/>
        <v>0</v>
      </c>
      <c r="Z45" s="111">
        <f t="shared" si="128"/>
        <v>0</v>
      </c>
      <c r="AA45" s="114"/>
      <c r="AB45" s="111">
        <f t="shared" ref="AB45:AK45" si="129">ROUND(Q44*E$11/12,2)</f>
        <v>0</v>
      </c>
      <c r="AC45" s="111">
        <f t="shared" si="129"/>
        <v>20.64</v>
      </c>
      <c r="AD45" s="111">
        <f t="shared" si="129"/>
        <v>15.68</v>
      </c>
      <c r="AE45" s="111">
        <f t="shared" si="129"/>
        <v>48.78</v>
      </c>
      <c r="AF45" s="111">
        <f t="shared" si="129"/>
        <v>98.81</v>
      </c>
      <c r="AG45" s="111">
        <f t="shared" si="129"/>
        <v>0</v>
      </c>
      <c r="AH45" s="111">
        <f t="shared" si="129"/>
        <v>0</v>
      </c>
      <c r="AI45" s="111">
        <f t="shared" si="129"/>
        <v>0</v>
      </c>
      <c r="AJ45" s="111">
        <f t="shared" si="129"/>
        <v>0</v>
      </c>
      <c r="AK45" s="111">
        <f t="shared" si="129"/>
        <v>0</v>
      </c>
      <c r="AL45" s="111">
        <f t="shared" si="22"/>
        <v>183.91</v>
      </c>
      <c r="AM45" s="115"/>
      <c r="AN45" s="111">
        <f t="shared" ref="AN45:AW45" si="130">IF(Q44&gt;0,IF((Q44+AB45)&lt;E$12,Q44+AB45,E$12),0)</f>
        <v>0</v>
      </c>
      <c r="AO45" s="111">
        <f t="shared" si="130"/>
        <v>50</v>
      </c>
      <c r="AP45" s="111">
        <f t="shared" si="130"/>
        <v>25</v>
      </c>
      <c r="AQ45" s="111">
        <f t="shared" si="130"/>
        <v>55</v>
      </c>
      <c r="AR45" s="111">
        <f t="shared" si="130"/>
        <v>110</v>
      </c>
      <c r="AS45" s="111">
        <f t="shared" si="130"/>
        <v>0</v>
      </c>
      <c r="AT45" s="111">
        <f t="shared" si="130"/>
        <v>0</v>
      </c>
      <c r="AU45" s="111">
        <f t="shared" si="130"/>
        <v>0</v>
      </c>
      <c r="AV45" s="111">
        <f t="shared" si="130"/>
        <v>0</v>
      </c>
      <c r="AW45" s="111">
        <f t="shared" si="130"/>
        <v>0</v>
      </c>
      <c r="AX45" s="111">
        <f t="shared" si="24"/>
        <v>240</v>
      </c>
      <c r="AY45" s="111"/>
      <c r="AZ45" s="113">
        <f t="shared" si="25"/>
        <v>0</v>
      </c>
      <c r="BA45" s="111">
        <f t="shared" ref="BA45:BI45" si="131">IF(R44&lt;=0,0,IF($C45&lt;=SUM($AZ45:AZ45),0,IF(AO45+$C45-SUM($AZ45:AZ45)&gt;R44+AC45,R44+AC45-AO45,$C45-SUM($AZ45:AZ45))))</f>
        <v>260</v>
      </c>
      <c r="BB45" s="111">
        <f t="shared" si="131"/>
        <v>0</v>
      </c>
      <c r="BC45" s="111">
        <f t="shared" si="131"/>
        <v>0</v>
      </c>
      <c r="BD45" s="111">
        <f t="shared" si="131"/>
        <v>0</v>
      </c>
      <c r="BE45" s="111">
        <f t="shared" si="131"/>
        <v>0</v>
      </c>
      <c r="BF45" s="111">
        <f t="shared" si="131"/>
        <v>0</v>
      </c>
      <c r="BG45" s="111">
        <f t="shared" si="131"/>
        <v>0</v>
      </c>
      <c r="BH45" s="111">
        <f t="shared" si="131"/>
        <v>0</v>
      </c>
      <c r="BI45" s="111">
        <f t="shared" si="131"/>
        <v>0</v>
      </c>
      <c r="BJ45" s="53"/>
      <c r="BK45" s="53"/>
    </row>
    <row r="46" ht="10.5" customHeight="1">
      <c r="A46" s="107">
        <f t="shared" si="16"/>
        <v>24</v>
      </c>
      <c r="B46" s="108">
        <f t="shared" si="17"/>
        <v>44470</v>
      </c>
      <c r="C46" s="109">
        <f t="shared" si="18"/>
        <v>260</v>
      </c>
      <c r="D46" s="110"/>
      <c r="E46" s="111">
        <f t="shared" ref="E46:N46" si="132">AN46+AZ46</f>
        <v>0</v>
      </c>
      <c r="F46" s="111">
        <f t="shared" si="132"/>
        <v>310</v>
      </c>
      <c r="G46" s="111">
        <f t="shared" si="132"/>
        <v>25</v>
      </c>
      <c r="H46" s="111">
        <f t="shared" si="132"/>
        <v>55</v>
      </c>
      <c r="I46" s="111">
        <f t="shared" si="132"/>
        <v>110</v>
      </c>
      <c r="J46" s="111">
        <f t="shared" si="132"/>
        <v>0</v>
      </c>
      <c r="K46" s="111">
        <f t="shared" si="132"/>
        <v>0</v>
      </c>
      <c r="L46" s="111">
        <f t="shared" si="132"/>
        <v>0</v>
      </c>
      <c r="M46" s="111">
        <f t="shared" si="132"/>
        <v>0</v>
      </c>
      <c r="N46" s="111">
        <f t="shared" si="132"/>
        <v>0</v>
      </c>
      <c r="O46" s="112"/>
      <c r="P46" s="111">
        <f t="shared" si="11"/>
        <v>19633.01</v>
      </c>
      <c r="Q46" s="111">
        <f t="shared" ref="Q46:Z46" si="133">IF(E$10=0,0,ROUND(Q45-(E46-AB46),2))</f>
        <v>0</v>
      </c>
      <c r="R46" s="111">
        <f t="shared" si="133"/>
        <v>1323.56</v>
      </c>
      <c r="S46" s="111">
        <f t="shared" si="133"/>
        <v>4683.85</v>
      </c>
      <c r="T46" s="111">
        <f t="shared" si="133"/>
        <v>4865.16</v>
      </c>
      <c r="U46" s="111">
        <f t="shared" si="133"/>
        <v>8760.44</v>
      </c>
      <c r="V46" s="111">
        <f t="shared" si="133"/>
        <v>0</v>
      </c>
      <c r="W46" s="111">
        <f t="shared" si="133"/>
        <v>0</v>
      </c>
      <c r="X46" s="111">
        <f t="shared" si="133"/>
        <v>0</v>
      </c>
      <c r="Y46" s="111">
        <f t="shared" si="133"/>
        <v>0</v>
      </c>
      <c r="Z46" s="111">
        <f t="shared" si="133"/>
        <v>0</v>
      </c>
      <c r="AA46" s="114"/>
      <c r="AB46" s="111">
        <f t="shared" ref="AB46:AK46" si="134">ROUND(Q45*E$11/12,2)</f>
        <v>0</v>
      </c>
      <c r="AC46" s="111">
        <f t="shared" si="134"/>
        <v>17.51</v>
      </c>
      <c r="AD46" s="111">
        <f t="shared" si="134"/>
        <v>15.64</v>
      </c>
      <c r="AE46" s="111">
        <f t="shared" si="134"/>
        <v>48.71</v>
      </c>
      <c r="AF46" s="111">
        <f t="shared" si="134"/>
        <v>98.68</v>
      </c>
      <c r="AG46" s="111">
        <f t="shared" si="134"/>
        <v>0</v>
      </c>
      <c r="AH46" s="111">
        <f t="shared" si="134"/>
        <v>0</v>
      </c>
      <c r="AI46" s="111">
        <f t="shared" si="134"/>
        <v>0</v>
      </c>
      <c r="AJ46" s="111">
        <f t="shared" si="134"/>
        <v>0</v>
      </c>
      <c r="AK46" s="111">
        <f t="shared" si="134"/>
        <v>0</v>
      </c>
      <c r="AL46" s="111">
        <f t="shared" si="22"/>
        <v>180.54</v>
      </c>
      <c r="AM46" s="115"/>
      <c r="AN46" s="111">
        <f t="shared" ref="AN46:AW46" si="135">IF(Q45&gt;0,IF((Q45+AB46)&lt;E$12,Q45+AB46,E$12),0)</f>
        <v>0</v>
      </c>
      <c r="AO46" s="111">
        <f t="shared" si="135"/>
        <v>50</v>
      </c>
      <c r="AP46" s="111">
        <f t="shared" si="135"/>
        <v>25</v>
      </c>
      <c r="AQ46" s="111">
        <f t="shared" si="135"/>
        <v>55</v>
      </c>
      <c r="AR46" s="111">
        <f t="shared" si="135"/>
        <v>110</v>
      </c>
      <c r="AS46" s="111">
        <f t="shared" si="135"/>
        <v>0</v>
      </c>
      <c r="AT46" s="111">
        <f t="shared" si="135"/>
        <v>0</v>
      </c>
      <c r="AU46" s="111">
        <f t="shared" si="135"/>
        <v>0</v>
      </c>
      <c r="AV46" s="111">
        <f t="shared" si="135"/>
        <v>0</v>
      </c>
      <c r="AW46" s="111">
        <f t="shared" si="135"/>
        <v>0</v>
      </c>
      <c r="AX46" s="111">
        <f t="shared" si="24"/>
        <v>240</v>
      </c>
      <c r="AY46" s="111"/>
      <c r="AZ46" s="113">
        <f t="shared" si="25"/>
        <v>0</v>
      </c>
      <c r="BA46" s="111">
        <f t="shared" ref="BA46:BI46" si="136">IF(R45&lt;=0,0,IF($C46&lt;=SUM($AZ46:AZ46),0,IF(AO46+$C46-SUM($AZ46:AZ46)&gt;R45+AC46,R45+AC46-AO46,$C46-SUM($AZ46:AZ46))))</f>
        <v>260</v>
      </c>
      <c r="BB46" s="111">
        <f t="shared" si="136"/>
        <v>0</v>
      </c>
      <c r="BC46" s="111">
        <f t="shared" si="136"/>
        <v>0</v>
      </c>
      <c r="BD46" s="111">
        <f t="shared" si="136"/>
        <v>0</v>
      </c>
      <c r="BE46" s="111">
        <f t="shared" si="136"/>
        <v>0</v>
      </c>
      <c r="BF46" s="111">
        <f t="shared" si="136"/>
        <v>0</v>
      </c>
      <c r="BG46" s="111">
        <f t="shared" si="136"/>
        <v>0</v>
      </c>
      <c r="BH46" s="111">
        <f t="shared" si="136"/>
        <v>0</v>
      </c>
      <c r="BI46" s="111">
        <f t="shared" si="136"/>
        <v>0</v>
      </c>
      <c r="BJ46" s="53"/>
      <c r="BK46" s="53"/>
    </row>
    <row r="47" ht="10.5" customHeight="1">
      <c r="A47" s="107">
        <f t="shared" si="16"/>
        <v>25</v>
      </c>
      <c r="B47" s="108">
        <f t="shared" si="17"/>
        <v>44501</v>
      </c>
      <c r="C47" s="109">
        <f t="shared" si="18"/>
        <v>260</v>
      </c>
      <c r="D47" s="110"/>
      <c r="E47" s="111">
        <f t="shared" ref="E47:N47" si="137">AN47+AZ47</f>
        <v>0</v>
      </c>
      <c r="F47" s="111">
        <f t="shared" si="137"/>
        <v>310</v>
      </c>
      <c r="G47" s="111">
        <f t="shared" si="137"/>
        <v>25</v>
      </c>
      <c r="H47" s="111">
        <f t="shared" si="137"/>
        <v>55</v>
      </c>
      <c r="I47" s="111">
        <f t="shared" si="137"/>
        <v>110</v>
      </c>
      <c r="J47" s="111">
        <f t="shared" si="137"/>
        <v>0</v>
      </c>
      <c r="K47" s="111">
        <f t="shared" si="137"/>
        <v>0</v>
      </c>
      <c r="L47" s="111">
        <f t="shared" si="137"/>
        <v>0</v>
      </c>
      <c r="M47" s="111">
        <f t="shared" si="137"/>
        <v>0</v>
      </c>
      <c r="N47" s="111">
        <f t="shared" si="137"/>
        <v>0</v>
      </c>
      <c r="O47" s="112"/>
      <c r="P47" s="111">
        <f t="shared" si="11"/>
        <v>19310.16</v>
      </c>
      <c r="Q47" s="111">
        <f t="shared" ref="Q47:Z47" si="138">IF(E$10=0,0,ROUND(Q46-(E47-AB47),2))</f>
        <v>0</v>
      </c>
      <c r="R47" s="111">
        <f t="shared" si="138"/>
        <v>1027.9</v>
      </c>
      <c r="S47" s="111">
        <f t="shared" si="138"/>
        <v>4674.46</v>
      </c>
      <c r="T47" s="111">
        <f t="shared" si="138"/>
        <v>4858.81</v>
      </c>
      <c r="U47" s="111">
        <f t="shared" si="138"/>
        <v>8748.99</v>
      </c>
      <c r="V47" s="111">
        <f t="shared" si="138"/>
        <v>0</v>
      </c>
      <c r="W47" s="111">
        <f t="shared" si="138"/>
        <v>0</v>
      </c>
      <c r="X47" s="111">
        <f t="shared" si="138"/>
        <v>0</v>
      </c>
      <c r="Y47" s="111">
        <f t="shared" si="138"/>
        <v>0</v>
      </c>
      <c r="Z47" s="111">
        <f t="shared" si="138"/>
        <v>0</v>
      </c>
      <c r="AA47" s="114"/>
      <c r="AB47" s="111">
        <f t="shared" ref="AB47:AK47" si="139">ROUND(Q46*E$11/12,2)</f>
        <v>0</v>
      </c>
      <c r="AC47" s="111">
        <f t="shared" si="139"/>
        <v>14.34</v>
      </c>
      <c r="AD47" s="111">
        <f t="shared" si="139"/>
        <v>15.61</v>
      </c>
      <c r="AE47" s="111">
        <f t="shared" si="139"/>
        <v>48.65</v>
      </c>
      <c r="AF47" s="111">
        <f t="shared" si="139"/>
        <v>98.55</v>
      </c>
      <c r="AG47" s="111">
        <f t="shared" si="139"/>
        <v>0</v>
      </c>
      <c r="AH47" s="111">
        <f t="shared" si="139"/>
        <v>0</v>
      </c>
      <c r="AI47" s="111">
        <f t="shared" si="139"/>
        <v>0</v>
      </c>
      <c r="AJ47" s="111">
        <f t="shared" si="139"/>
        <v>0</v>
      </c>
      <c r="AK47" s="111">
        <f t="shared" si="139"/>
        <v>0</v>
      </c>
      <c r="AL47" s="111">
        <f t="shared" si="22"/>
        <v>177.15</v>
      </c>
      <c r="AM47" s="115"/>
      <c r="AN47" s="111">
        <f t="shared" ref="AN47:AW47" si="140">IF(Q46&gt;0,IF((Q46+AB47)&lt;E$12,Q46+AB47,E$12),0)</f>
        <v>0</v>
      </c>
      <c r="AO47" s="111">
        <f t="shared" si="140"/>
        <v>50</v>
      </c>
      <c r="AP47" s="111">
        <f t="shared" si="140"/>
        <v>25</v>
      </c>
      <c r="AQ47" s="111">
        <f t="shared" si="140"/>
        <v>55</v>
      </c>
      <c r="AR47" s="111">
        <f t="shared" si="140"/>
        <v>110</v>
      </c>
      <c r="AS47" s="111">
        <f t="shared" si="140"/>
        <v>0</v>
      </c>
      <c r="AT47" s="111">
        <f t="shared" si="140"/>
        <v>0</v>
      </c>
      <c r="AU47" s="111">
        <f t="shared" si="140"/>
        <v>0</v>
      </c>
      <c r="AV47" s="111">
        <f t="shared" si="140"/>
        <v>0</v>
      </c>
      <c r="AW47" s="111">
        <f t="shared" si="140"/>
        <v>0</v>
      </c>
      <c r="AX47" s="111">
        <f t="shared" si="24"/>
        <v>240</v>
      </c>
      <c r="AY47" s="111"/>
      <c r="AZ47" s="113">
        <f t="shared" si="25"/>
        <v>0</v>
      </c>
      <c r="BA47" s="111">
        <f t="shared" ref="BA47:BI47" si="141">IF(R46&lt;=0,0,IF($C47&lt;=SUM($AZ47:AZ47),0,IF(AO47+$C47-SUM($AZ47:AZ47)&gt;R46+AC47,R46+AC47-AO47,$C47-SUM($AZ47:AZ47))))</f>
        <v>260</v>
      </c>
      <c r="BB47" s="111">
        <f t="shared" si="141"/>
        <v>0</v>
      </c>
      <c r="BC47" s="111">
        <f t="shared" si="141"/>
        <v>0</v>
      </c>
      <c r="BD47" s="111">
        <f t="shared" si="141"/>
        <v>0</v>
      </c>
      <c r="BE47" s="111">
        <f t="shared" si="141"/>
        <v>0</v>
      </c>
      <c r="BF47" s="111">
        <f t="shared" si="141"/>
        <v>0</v>
      </c>
      <c r="BG47" s="111">
        <f t="shared" si="141"/>
        <v>0</v>
      </c>
      <c r="BH47" s="111">
        <f t="shared" si="141"/>
        <v>0</v>
      </c>
      <c r="BI47" s="111">
        <f t="shared" si="141"/>
        <v>0</v>
      </c>
      <c r="BJ47" s="53"/>
      <c r="BK47" s="53"/>
    </row>
    <row r="48" ht="10.5" customHeight="1">
      <c r="A48" s="107">
        <f t="shared" si="16"/>
        <v>26</v>
      </c>
      <c r="B48" s="108">
        <f t="shared" si="17"/>
        <v>44531</v>
      </c>
      <c r="C48" s="109">
        <f t="shared" si="18"/>
        <v>260</v>
      </c>
      <c r="D48" s="110"/>
      <c r="E48" s="111">
        <f t="shared" ref="E48:N48" si="142">AN48+AZ48</f>
        <v>0</v>
      </c>
      <c r="F48" s="111">
        <f t="shared" si="142"/>
        <v>310</v>
      </c>
      <c r="G48" s="111">
        <f t="shared" si="142"/>
        <v>25</v>
      </c>
      <c r="H48" s="111">
        <f t="shared" si="142"/>
        <v>55</v>
      </c>
      <c r="I48" s="111">
        <f t="shared" si="142"/>
        <v>110</v>
      </c>
      <c r="J48" s="111">
        <f t="shared" si="142"/>
        <v>0</v>
      </c>
      <c r="K48" s="111">
        <f t="shared" si="142"/>
        <v>0</v>
      </c>
      <c r="L48" s="111">
        <f t="shared" si="142"/>
        <v>0</v>
      </c>
      <c r="M48" s="111">
        <f t="shared" si="142"/>
        <v>0</v>
      </c>
      <c r="N48" s="111">
        <f t="shared" si="142"/>
        <v>0</v>
      </c>
      <c r="O48" s="112"/>
      <c r="P48" s="111">
        <f t="shared" si="11"/>
        <v>18983.9</v>
      </c>
      <c r="Q48" s="111">
        <f t="shared" ref="Q48:Z48" si="143">IF(E$10=0,0,ROUND(Q47-(E48-AB48),2))</f>
        <v>0</v>
      </c>
      <c r="R48" s="111">
        <f t="shared" si="143"/>
        <v>729.04</v>
      </c>
      <c r="S48" s="111">
        <f t="shared" si="143"/>
        <v>4665.04</v>
      </c>
      <c r="T48" s="111">
        <f t="shared" si="143"/>
        <v>4852.4</v>
      </c>
      <c r="U48" s="111">
        <f t="shared" si="143"/>
        <v>8737.42</v>
      </c>
      <c r="V48" s="111">
        <f t="shared" si="143"/>
        <v>0</v>
      </c>
      <c r="W48" s="111">
        <f t="shared" si="143"/>
        <v>0</v>
      </c>
      <c r="X48" s="111">
        <f t="shared" si="143"/>
        <v>0</v>
      </c>
      <c r="Y48" s="111">
        <f t="shared" si="143"/>
        <v>0</v>
      </c>
      <c r="Z48" s="111">
        <f t="shared" si="143"/>
        <v>0</v>
      </c>
      <c r="AA48" s="114"/>
      <c r="AB48" s="111">
        <f t="shared" ref="AB48:AK48" si="144">ROUND(Q47*E$11/12,2)</f>
        <v>0</v>
      </c>
      <c r="AC48" s="111">
        <f t="shared" si="144"/>
        <v>11.14</v>
      </c>
      <c r="AD48" s="111">
        <f t="shared" si="144"/>
        <v>15.58</v>
      </c>
      <c r="AE48" s="111">
        <f t="shared" si="144"/>
        <v>48.59</v>
      </c>
      <c r="AF48" s="111">
        <f t="shared" si="144"/>
        <v>98.43</v>
      </c>
      <c r="AG48" s="111">
        <f t="shared" si="144"/>
        <v>0</v>
      </c>
      <c r="AH48" s="111">
        <f t="shared" si="144"/>
        <v>0</v>
      </c>
      <c r="AI48" s="111">
        <f t="shared" si="144"/>
        <v>0</v>
      </c>
      <c r="AJ48" s="111">
        <f t="shared" si="144"/>
        <v>0</v>
      </c>
      <c r="AK48" s="111">
        <f t="shared" si="144"/>
        <v>0</v>
      </c>
      <c r="AL48" s="111">
        <f t="shared" si="22"/>
        <v>173.74</v>
      </c>
      <c r="AM48" s="115"/>
      <c r="AN48" s="111">
        <f t="shared" ref="AN48:AW48" si="145">IF(Q47&gt;0,IF((Q47+AB48)&lt;E$12,Q47+AB48,E$12),0)</f>
        <v>0</v>
      </c>
      <c r="AO48" s="111">
        <f t="shared" si="145"/>
        <v>50</v>
      </c>
      <c r="AP48" s="111">
        <f t="shared" si="145"/>
        <v>25</v>
      </c>
      <c r="AQ48" s="111">
        <f t="shared" si="145"/>
        <v>55</v>
      </c>
      <c r="AR48" s="111">
        <f t="shared" si="145"/>
        <v>110</v>
      </c>
      <c r="AS48" s="111">
        <f t="shared" si="145"/>
        <v>0</v>
      </c>
      <c r="AT48" s="111">
        <f t="shared" si="145"/>
        <v>0</v>
      </c>
      <c r="AU48" s="111">
        <f t="shared" si="145"/>
        <v>0</v>
      </c>
      <c r="AV48" s="111">
        <f t="shared" si="145"/>
        <v>0</v>
      </c>
      <c r="AW48" s="111">
        <f t="shared" si="145"/>
        <v>0</v>
      </c>
      <c r="AX48" s="111">
        <f t="shared" si="24"/>
        <v>240</v>
      </c>
      <c r="AY48" s="111"/>
      <c r="AZ48" s="113">
        <f t="shared" si="25"/>
        <v>0</v>
      </c>
      <c r="BA48" s="111">
        <f t="shared" ref="BA48:BI48" si="146">IF(R47&lt;=0,0,IF($C48&lt;=SUM($AZ48:AZ48),0,IF(AO48+$C48-SUM($AZ48:AZ48)&gt;R47+AC48,R47+AC48-AO48,$C48-SUM($AZ48:AZ48))))</f>
        <v>260</v>
      </c>
      <c r="BB48" s="111">
        <f t="shared" si="146"/>
        <v>0</v>
      </c>
      <c r="BC48" s="111">
        <f t="shared" si="146"/>
        <v>0</v>
      </c>
      <c r="BD48" s="111">
        <f t="shared" si="146"/>
        <v>0</v>
      </c>
      <c r="BE48" s="111">
        <f t="shared" si="146"/>
        <v>0</v>
      </c>
      <c r="BF48" s="111">
        <f t="shared" si="146"/>
        <v>0</v>
      </c>
      <c r="BG48" s="111">
        <f t="shared" si="146"/>
        <v>0</v>
      </c>
      <c r="BH48" s="111">
        <f t="shared" si="146"/>
        <v>0</v>
      </c>
      <c r="BI48" s="111">
        <f t="shared" si="146"/>
        <v>0</v>
      </c>
      <c r="BJ48" s="53"/>
      <c r="BK48" s="53"/>
    </row>
    <row r="49" ht="10.5" customHeight="1">
      <c r="A49" s="107">
        <f t="shared" si="16"/>
        <v>27</v>
      </c>
      <c r="B49" s="108">
        <f t="shared" si="17"/>
        <v>44562</v>
      </c>
      <c r="C49" s="109">
        <f t="shared" si="18"/>
        <v>260</v>
      </c>
      <c r="D49" s="110"/>
      <c r="E49" s="111">
        <f t="shared" ref="E49:N49" si="147">AN49+AZ49</f>
        <v>0</v>
      </c>
      <c r="F49" s="111">
        <f t="shared" si="147"/>
        <v>310</v>
      </c>
      <c r="G49" s="111">
        <f t="shared" si="147"/>
        <v>25</v>
      </c>
      <c r="H49" s="111">
        <f t="shared" si="147"/>
        <v>55</v>
      </c>
      <c r="I49" s="111">
        <f t="shared" si="147"/>
        <v>110</v>
      </c>
      <c r="J49" s="111">
        <f t="shared" si="147"/>
        <v>0</v>
      </c>
      <c r="K49" s="111">
        <f t="shared" si="147"/>
        <v>0</v>
      </c>
      <c r="L49" s="111">
        <f t="shared" si="147"/>
        <v>0</v>
      </c>
      <c r="M49" s="111">
        <f t="shared" si="147"/>
        <v>0</v>
      </c>
      <c r="N49" s="111">
        <f t="shared" si="147"/>
        <v>0</v>
      </c>
      <c r="O49" s="112"/>
      <c r="P49" s="111">
        <f t="shared" si="11"/>
        <v>18654.17</v>
      </c>
      <c r="Q49" s="111">
        <f t="shared" ref="Q49:Z49" si="148">IF(E$10=0,0,ROUND(Q48-(E49-AB49),2))</f>
        <v>0</v>
      </c>
      <c r="R49" s="111">
        <f t="shared" si="148"/>
        <v>426.94</v>
      </c>
      <c r="S49" s="111">
        <f t="shared" si="148"/>
        <v>4655.59</v>
      </c>
      <c r="T49" s="111">
        <f t="shared" si="148"/>
        <v>4845.92</v>
      </c>
      <c r="U49" s="111">
        <f t="shared" si="148"/>
        <v>8725.72</v>
      </c>
      <c r="V49" s="111">
        <f t="shared" si="148"/>
        <v>0</v>
      </c>
      <c r="W49" s="111">
        <f t="shared" si="148"/>
        <v>0</v>
      </c>
      <c r="X49" s="111">
        <f t="shared" si="148"/>
        <v>0</v>
      </c>
      <c r="Y49" s="111">
        <f t="shared" si="148"/>
        <v>0</v>
      </c>
      <c r="Z49" s="111">
        <f t="shared" si="148"/>
        <v>0</v>
      </c>
      <c r="AA49" s="114"/>
      <c r="AB49" s="111">
        <f t="shared" ref="AB49:AK49" si="149">ROUND(Q48*E$11/12,2)</f>
        <v>0</v>
      </c>
      <c r="AC49" s="111">
        <f t="shared" si="149"/>
        <v>7.9</v>
      </c>
      <c r="AD49" s="111">
        <f t="shared" si="149"/>
        <v>15.55</v>
      </c>
      <c r="AE49" s="111">
        <f t="shared" si="149"/>
        <v>48.52</v>
      </c>
      <c r="AF49" s="111">
        <f t="shared" si="149"/>
        <v>98.3</v>
      </c>
      <c r="AG49" s="111">
        <f t="shared" si="149"/>
        <v>0</v>
      </c>
      <c r="AH49" s="111">
        <f t="shared" si="149"/>
        <v>0</v>
      </c>
      <c r="AI49" s="111">
        <f t="shared" si="149"/>
        <v>0</v>
      </c>
      <c r="AJ49" s="111">
        <f t="shared" si="149"/>
        <v>0</v>
      </c>
      <c r="AK49" s="111">
        <f t="shared" si="149"/>
        <v>0</v>
      </c>
      <c r="AL49" s="111">
        <f t="shared" si="22"/>
        <v>170.27</v>
      </c>
      <c r="AM49" s="115"/>
      <c r="AN49" s="111">
        <f t="shared" ref="AN49:AW49" si="150">IF(Q48&gt;0,IF((Q48+AB49)&lt;E$12,Q48+AB49,E$12),0)</f>
        <v>0</v>
      </c>
      <c r="AO49" s="111">
        <f t="shared" si="150"/>
        <v>50</v>
      </c>
      <c r="AP49" s="111">
        <f t="shared" si="150"/>
        <v>25</v>
      </c>
      <c r="AQ49" s="111">
        <f t="shared" si="150"/>
        <v>55</v>
      </c>
      <c r="AR49" s="111">
        <f t="shared" si="150"/>
        <v>110</v>
      </c>
      <c r="AS49" s="111">
        <f t="shared" si="150"/>
        <v>0</v>
      </c>
      <c r="AT49" s="111">
        <f t="shared" si="150"/>
        <v>0</v>
      </c>
      <c r="AU49" s="111">
        <f t="shared" si="150"/>
        <v>0</v>
      </c>
      <c r="AV49" s="111">
        <f t="shared" si="150"/>
        <v>0</v>
      </c>
      <c r="AW49" s="111">
        <f t="shared" si="150"/>
        <v>0</v>
      </c>
      <c r="AX49" s="111">
        <f t="shared" si="24"/>
        <v>240</v>
      </c>
      <c r="AY49" s="111"/>
      <c r="AZ49" s="113">
        <f t="shared" si="25"/>
        <v>0</v>
      </c>
      <c r="BA49" s="111">
        <f t="shared" ref="BA49:BI49" si="151">IF(R48&lt;=0,0,IF($C49&lt;=SUM($AZ49:AZ49),0,IF(AO49+$C49-SUM($AZ49:AZ49)&gt;R48+AC49,R48+AC49-AO49,$C49-SUM($AZ49:AZ49))))</f>
        <v>260</v>
      </c>
      <c r="BB49" s="111">
        <f t="shared" si="151"/>
        <v>0</v>
      </c>
      <c r="BC49" s="111">
        <f t="shared" si="151"/>
        <v>0</v>
      </c>
      <c r="BD49" s="111">
        <f t="shared" si="151"/>
        <v>0</v>
      </c>
      <c r="BE49" s="111">
        <f t="shared" si="151"/>
        <v>0</v>
      </c>
      <c r="BF49" s="111">
        <f t="shared" si="151"/>
        <v>0</v>
      </c>
      <c r="BG49" s="111">
        <f t="shared" si="151"/>
        <v>0</v>
      </c>
      <c r="BH49" s="111">
        <f t="shared" si="151"/>
        <v>0</v>
      </c>
      <c r="BI49" s="111">
        <f t="shared" si="151"/>
        <v>0</v>
      </c>
      <c r="BJ49" s="53"/>
      <c r="BK49" s="53"/>
    </row>
    <row r="50" ht="10.5" customHeight="1">
      <c r="A50" s="107">
        <f t="shared" si="16"/>
        <v>28</v>
      </c>
      <c r="B50" s="108">
        <f t="shared" si="17"/>
        <v>44593</v>
      </c>
      <c r="C50" s="109">
        <f t="shared" si="18"/>
        <v>260</v>
      </c>
      <c r="D50" s="110"/>
      <c r="E50" s="111">
        <f t="shared" ref="E50:N50" si="152">AN50+AZ50</f>
        <v>0</v>
      </c>
      <c r="F50" s="111">
        <f t="shared" si="152"/>
        <v>310</v>
      </c>
      <c r="G50" s="111">
        <f t="shared" si="152"/>
        <v>25</v>
      </c>
      <c r="H50" s="111">
        <f t="shared" si="152"/>
        <v>55</v>
      </c>
      <c r="I50" s="111">
        <f t="shared" si="152"/>
        <v>110</v>
      </c>
      <c r="J50" s="111">
        <f t="shared" si="152"/>
        <v>0</v>
      </c>
      <c r="K50" s="111">
        <f t="shared" si="152"/>
        <v>0</v>
      </c>
      <c r="L50" s="111">
        <f t="shared" si="152"/>
        <v>0</v>
      </c>
      <c r="M50" s="111">
        <f t="shared" si="152"/>
        <v>0</v>
      </c>
      <c r="N50" s="111">
        <f t="shared" si="152"/>
        <v>0</v>
      </c>
      <c r="O50" s="112"/>
      <c r="P50" s="111">
        <f t="shared" si="11"/>
        <v>18320.94</v>
      </c>
      <c r="Q50" s="111">
        <f t="shared" ref="Q50:Z50" si="153">IF(E$10=0,0,ROUND(Q49-(E50-AB50),2))</f>
        <v>0</v>
      </c>
      <c r="R50" s="111">
        <f t="shared" si="153"/>
        <v>121.57</v>
      </c>
      <c r="S50" s="111">
        <f t="shared" si="153"/>
        <v>4646.11</v>
      </c>
      <c r="T50" s="111">
        <f t="shared" si="153"/>
        <v>4839.38</v>
      </c>
      <c r="U50" s="111">
        <f t="shared" si="153"/>
        <v>8713.88</v>
      </c>
      <c r="V50" s="111">
        <f t="shared" si="153"/>
        <v>0</v>
      </c>
      <c r="W50" s="111">
        <f t="shared" si="153"/>
        <v>0</v>
      </c>
      <c r="X50" s="111">
        <f t="shared" si="153"/>
        <v>0</v>
      </c>
      <c r="Y50" s="111">
        <f t="shared" si="153"/>
        <v>0</v>
      </c>
      <c r="Z50" s="111">
        <f t="shared" si="153"/>
        <v>0</v>
      </c>
      <c r="AA50" s="114"/>
      <c r="AB50" s="111">
        <f t="shared" ref="AB50:AK50" si="154">ROUND(Q49*E$11/12,2)</f>
        <v>0</v>
      </c>
      <c r="AC50" s="111">
        <f t="shared" si="154"/>
        <v>4.63</v>
      </c>
      <c r="AD50" s="111">
        <f t="shared" si="154"/>
        <v>15.52</v>
      </c>
      <c r="AE50" s="111">
        <f t="shared" si="154"/>
        <v>48.46</v>
      </c>
      <c r="AF50" s="111">
        <f t="shared" si="154"/>
        <v>98.16</v>
      </c>
      <c r="AG50" s="111">
        <f t="shared" si="154"/>
        <v>0</v>
      </c>
      <c r="AH50" s="111">
        <f t="shared" si="154"/>
        <v>0</v>
      </c>
      <c r="AI50" s="111">
        <f t="shared" si="154"/>
        <v>0</v>
      </c>
      <c r="AJ50" s="111">
        <f t="shared" si="154"/>
        <v>0</v>
      </c>
      <c r="AK50" s="111">
        <f t="shared" si="154"/>
        <v>0</v>
      </c>
      <c r="AL50" s="111">
        <f t="shared" si="22"/>
        <v>166.77</v>
      </c>
      <c r="AM50" s="115"/>
      <c r="AN50" s="111">
        <f t="shared" ref="AN50:AW50" si="155">IF(Q49&gt;0,IF((Q49+AB50)&lt;E$12,Q49+AB50,E$12),0)</f>
        <v>0</v>
      </c>
      <c r="AO50" s="111">
        <f t="shared" si="155"/>
        <v>50</v>
      </c>
      <c r="AP50" s="111">
        <f t="shared" si="155"/>
        <v>25</v>
      </c>
      <c r="AQ50" s="111">
        <f t="shared" si="155"/>
        <v>55</v>
      </c>
      <c r="AR50" s="111">
        <f t="shared" si="155"/>
        <v>110</v>
      </c>
      <c r="AS50" s="111">
        <f t="shared" si="155"/>
        <v>0</v>
      </c>
      <c r="AT50" s="111">
        <f t="shared" si="155"/>
        <v>0</v>
      </c>
      <c r="AU50" s="111">
        <f t="shared" si="155"/>
        <v>0</v>
      </c>
      <c r="AV50" s="111">
        <f t="shared" si="155"/>
        <v>0</v>
      </c>
      <c r="AW50" s="111">
        <f t="shared" si="155"/>
        <v>0</v>
      </c>
      <c r="AX50" s="111">
        <f t="shared" si="24"/>
        <v>240</v>
      </c>
      <c r="AY50" s="111"/>
      <c r="AZ50" s="113">
        <f t="shared" si="25"/>
        <v>0</v>
      </c>
      <c r="BA50" s="111">
        <f t="shared" ref="BA50:BI50" si="156">IF(R49&lt;=0,0,IF($C50&lt;=SUM($AZ50:AZ50),0,IF(AO50+$C50-SUM($AZ50:AZ50)&gt;R49+AC50,R49+AC50-AO50,$C50-SUM($AZ50:AZ50))))</f>
        <v>260</v>
      </c>
      <c r="BB50" s="111">
        <f t="shared" si="156"/>
        <v>0</v>
      </c>
      <c r="BC50" s="111">
        <f t="shared" si="156"/>
        <v>0</v>
      </c>
      <c r="BD50" s="111">
        <f t="shared" si="156"/>
        <v>0</v>
      </c>
      <c r="BE50" s="111">
        <f t="shared" si="156"/>
        <v>0</v>
      </c>
      <c r="BF50" s="111">
        <f t="shared" si="156"/>
        <v>0</v>
      </c>
      <c r="BG50" s="111">
        <f t="shared" si="156"/>
        <v>0</v>
      </c>
      <c r="BH50" s="111">
        <f t="shared" si="156"/>
        <v>0</v>
      </c>
      <c r="BI50" s="111">
        <f t="shared" si="156"/>
        <v>0</v>
      </c>
      <c r="BJ50" s="53"/>
      <c r="BK50" s="53"/>
    </row>
    <row r="51" ht="10.5" customHeight="1">
      <c r="A51" s="107">
        <f t="shared" si="16"/>
        <v>29</v>
      </c>
      <c r="B51" s="108">
        <f t="shared" si="17"/>
        <v>44621</v>
      </c>
      <c r="C51" s="109">
        <f t="shared" si="18"/>
        <v>260</v>
      </c>
      <c r="D51" s="110"/>
      <c r="E51" s="111">
        <f t="shared" ref="E51:N51" si="157">AN51+AZ51</f>
        <v>0</v>
      </c>
      <c r="F51" s="111">
        <f t="shared" si="157"/>
        <v>122.89</v>
      </c>
      <c r="G51" s="111">
        <f t="shared" si="157"/>
        <v>212.11</v>
      </c>
      <c r="H51" s="111">
        <f t="shared" si="157"/>
        <v>55</v>
      </c>
      <c r="I51" s="111">
        <f t="shared" si="157"/>
        <v>110</v>
      </c>
      <c r="J51" s="111">
        <f t="shared" si="157"/>
        <v>0</v>
      </c>
      <c r="K51" s="111">
        <f t="shared" si="157"/>
        <v>0</v>
      </c>
      <c r="L51" s="111">
        <f t="shared" si="157"/>
        <v>0</v>
      </c>
      <c r="M51" s="111">
        <f t="shared" si="157"/>
        <v>0</v>
      </c>
      <c r="N51" s="111">
        <f t="shared" si="157"/>
        <v>0</v>
      </c>
      <c r="O51" s="112"/>
      <c r="P51" s="111">
        <f t="shared" si="11"/>
        <v>17984.17</v>
      </c>
      <c r="Q51" s="111">
        <f t="shared" ref="Q51:Z51" si="158">IF(E$10=0,0,ROUND(Q50-(E51-AB51),2))</f>
        <v>0</v>
      </c>
      <c r="R51" s="111">
        <f t="shared" si="158"/>
        <v>0</v>
      </c>
      <c r="S51" s="111">
        <f t="shared" si="158"/>
        <v>4449.49</v>
      </c>
      <c r="T51" s="111">
        <f t="shared" si="158"/>
        <v>4832.77</v>
      </c>
      <c r="U51" s="111">
        <f t="shared" si="158"/>
        <v>8701.91</v>
      </c>
      <c r="V51" s="111">
        <f t="shared" si="158"/>
        <v>0</v>
      </c>
      <c r="W51" s="111">
        <f t="shared" si="158"/>
        <v>0</v>
      </c>
      <c r="X51" s="111">
        <f t="shared" si="158"/>
        <v>0</v>
      </c>
      <c r="Y51" s="111">
        <f t="shared" si="158"/>
        <v>0</v>
      </c>
      <c r="Z51" s="111">
        <f t="shared" si="158"/>
        <v>0</v>
      </c>
      <c r="AA51" s="114"/>
      <c r="AB51" s="111">
        <f t="shared" ref="AB51:AK51" si="159">ROUND(Q50*E$11/12,2)</f>
        <v>0</v>
      </c>
      <c r="AC51" s="111">
        <f t="shared" si="159"/>
        <v>1.32</v>
      </c>
      <c r="AD51" s="111">
        <f t="shared" si="159"/>
        <v>15.49</v>
      </c>
      <c r="AE51" s="111">
        <f t="shared" si="159"/>
        <v>48.39</v>
      </c>
      <c r="AF51" s="111">
        <f t="shared" si="159"/>
        <v>98.03</v>
      </c>
      <c r="AG51" s="111">
        <f t="shared" si="159"/>
        <v>0</v>
      </c>
      <c r="AH51" s="111">
        <f t="shared" si="159"/>
        <v>0</v>
      </c>
      <c r="AI51" s="111">
        <f t="shared" si="159"/>
        <v>0</v>
      </c>
      <c r="AJ51" s="111">
        <f t="shared" si="159"/>
        <v>0</v>
      </c>
      <c r="AK51" s="111">
        <f t="shared" si="159"/>
        <v>0</v>
      </c>
      <c r="AL51" s="111">
        <f t="shared" si="22"/>
        <v>163.23</v>
      </c>
      <c r="AM51" s="115"/>
      <c r="AN51" s="111">
        <f t="shared" ref="AN51:AW51" si="160">IF(Q50&gt;0,IF((Q50+AB51)&lt;E$12,Q50+AB51,E$12),0)</f>
        <v>0</v>
      </c>
      <c r="AO51" s="111">
        <f t="shared" si="160"/>
        <v>50</v>
      </c>
      <c r="AP51" s="111">
        <f t="shared" si="160"/>
        <v>25</v>
      </c>
      <c r="AQ51" s="111">
        <f t="shared" si="160"/>
        <v>55</v>
      </c>
      <c r="AR51" s="111">
        <f t="shared" si="160"/>
        <v>110</v>
      </c>
      <c r="AS51" s="111">
        <f t="shared" si="160"/>
        <v>0</v>
      </c>
      <c r="AT51" s="111">
        <f t="shared" si="160"/>
        <v>0</v>
      </c>
      <c r="AU51" s="111">
        <f t="shared" si="160"/>
        <v>0</v>
      </c>
      <c r="AV51" s="111">
        <f t="shared" si="160"/>
        <v>0</v>
      </c>
      <c r="AW51" s="111">
        <f t="shared" si="160"/>
        <v>0</v>
      </c>
      <c r="AX51" s="111">
        <f t="shared" si="24"/>
        <v>240</v>
      </c>
      <c r="AY51" s="111"/>
      <c r="AZ51" s="113">
        <f t="shared" si="25"/>
        <v>0</v>
      </c>
      <c r="BA51" s="111">
        <f t="shared" ref="BA51:BI51" si="161">IF(R50&lt;=0,0,IF($C51&lt;=SUM($AZ51:AZ51),0,IF(AO51+$C51-SUM($AZ51:AZ51)&gt;R50+AC51,R50+AC51-AO51,$C51-SUM($AZ51:AZ51))))</f>
        <v>72.89</v>
      </c>
      <c r="BB51" s="111">
        <f t="shared" si="161"/>
        <v>187.11</v>
      </c>
      <c r="BC51" s="111">
        <f t="shared" si="161"/>
        <v>0</v>
      </c>
      <c r="BD51" s="111">
        <f t="shared" si="161"/>
        <v>0</v>
      </c>
      <c r="BE51" s="111">
        <f t="shared" si="161"/>
        <v>0</v>
      </c>
      <c r="BF51" s="111">
        <f t="shared" si="161"/>
        <v>0</v>
      </c>
      <c r="BG51" s="111">
        <f t="shared" si="161"/>
        <v>0</v>
      </c>
      <c r="BH51" s="111">
        <f t="shared" si="161"/>
        <v>0</v>
      </c>
      <c r="BI51" s="111">
        <f t="shared" si="161"/>
        <v>0</v>
      </c>
      <c r="BJ51" s="53"/>
      <c r="BK51" s="53"/>
    </row>
    <row r="52" ht="10.5" customHeight="1">
      <c r="A52" s="107">
        <f t="shared" si="16"/>
        <v>30</v>
      </c>
      <c r="B52" s="108">
        <f t="shared" si="17"/>
        <v>44652</v>
      </c>
      <c r="C52" s="109">
        <f t="shared" si="18"/>
        <v>310</v>
      </c>
      <c r="D52" s="110"/>
      <c r="E52" s="111">
        <f t="shared" ref="E52:N52" si="162">AN52+AZ52</f>
        <v>0</v>
      </c>
      <c r="F52" s="111">
        <f t="shared" si="162"/>
        <v>0</v>
      </c>
      <c r="G52" s="111">
        <f t="shared" si="162"/>
        <v>335</v>
      </c>
      <c r="H52" s="111">
        <f t="shared" si="162"/>
        <v>55</v>
      </c>
      <c r="I52" s="111">
        <f t="shared" si="162"/>
        <v>110</v>
      </c>
      <c r="J52" s="111">
        <f t="shared" si="162"/>
        <v>0</v>
      </c>
      <c r="K52" s="111">
        <f t="shared" si="162"/>
        <v>0</v>
      </c>
      <c r="L52" s="111">
        <f t="shared" si="162"/>
        <v>0</v>
      </c>
      <c r="M52" s="111">
        <f t="shared" si="162"/>
        <v>0</v>
      </c>
      <c r="N52" s="111">
        <f t="shared" si="162"/>
        <v>0</v>
      </c>
      <c r="O52" s="112"/>
      <c r="P52" s="111">
        <f t="shared" si="11"/>
        <v>17645.23</v>
      </c>
      <c r="Q52" s="111">
        <f t="shared" ref="Q52:Z52" si="163">IF(E$10=0,0,ROUND(Q51-(E52-AB52),2))</f>
        <v>0</v>
      </c>
      <c r="R52" s="111">
        <f t="shared" si="163"/>
        <v>0</v>
      </c>
      <c r="S52" s="111">
        <f t="shared" si="163"/>
        <v>4129.32</v>
      </c>
      <c r="T52" s="111">
        <f t="shared" si="163"/>
        <v>4826.1</v>
      </c>
      <c r="U52" s="111">
        <f t="shared" si="163"/>
        <v>8689.81</v>
      </c>
      <c r="V52" s="111">
        <f t="shared" si="163"/>
        <v>0</v>
      </c>
      <c r="W52" s="111">
        <f t="shared" si="163"/>
        <v>0</v>
      </c>
      <c r="X52" s="111">
        <f t="shared" si="163"/>
        <v>0</v>
      </c>
      <c r="Y52" s="111">
        <f t="shared" si="163"/>
        <v>0</v>
      </c>
      <c r="Z52" s="111">
        <f t="shared" si="163"/>
        <v>0</v>
      </c>
      <c r="AA52" s="114"/>
      <c r="AB52" s="111">
        <f t="shared" ref="AB52:AK52" si="164">ROUND(Q51*E$11/12,2)</f>
        <v>0</v>
      </c>
      <c r="AC52" s="111">
        <f t="shared" si="164"/>
        <v>0</v>
      </c>
      <c r="AD52" s="111">
        <f t="shared" si="164"/>
        <v>14.83</v>
      </c>
      <c r="AE52" s="111">
        <f t="shared" si="164"/>
        <v>48.33</v>
      </c>
      <c r="AF52" s="111">
        <f t="shared" si="164"/>
        <v>97.9</v>
      </c>
      <c r="AG52" s="111">
        <f t="shared" si="164"/>
        <v>0</v>
      </c>
      <c r="AH52" s="111">
        <f t="shared" si="164"/>
        <v>0</v>
      </c>
      <c r="AI52" s="111">
        <f t="shared" si="164"/>
        <v>0</v>
      </c>
      <c r="AJ52" s="111">
        <f t="shared" si="164"/>
        <v>0</v>
      </c>
      <c r="AK52" s="111">
        <f t="shared" si="164"/>
        <v>0</v>
      </c>
      <c r="AL52" s="111">
        <f t="shared" si="22"/>
        <v>161.06</v>
      </c>
      <c r="AM52" s="115"/>
      <c r="AN52" s="111">
        <f t="shared" ref="AN52:AW52" si="165">IF(Q51&gt;0,IF((Q51+AB52)&lt;E$12,Q51+AB52,E$12),0)</f>
        <v>0</v>
      </c>
      <c r="AO52" s="111">
        <f t="shared" si="165"/>
        <v>0</v>
      </c>
      <c r="AP52" s="111">
        <f t="shared" si="165"/>
        <v>25</v>
      </c>
      <c r="AQ52" s="111">
        <f t="shared" si="165"/>
        <v>55</v>
      </c>
      <c r="AR52" s="111">
        <f t="shared" si="165"/>
        <v>110</v>
      </c>
      <c r="AS52" s="111">
        <f t="shared" si="165"/>
        <v>0</v>
      </c>
      <c r="AT52" s="111">
        <f t="shared" si="165"/>
        <v>0</v>
      </c>
      <c r="AU52" s="111">
        <f t="shared" si="165"/>
        <v>0</v>
      </c>
      <c r="AV52" s="111">
        <f t="shared" si="165"/>
        <v>0</v>
      </c>
      <c r="AW52" s="111">
        <f t="shared" si="165"/>
        <v>0</v>
      </c>
      <c r="AX52" s="111">
        <f t="shared" si="24"/>
        <v>190</v>
      </c>
      <c r="AY52" s="111"/>
      <c r="AZ52" s="113">
        <f t="shared" si="25"/>
        <v>0</v>
      </c>
      <c r="BA52" s="111">
        <f t="shared" ref="BA52:BI52" si="166">IF(R51&lt;=0,0,IF($C52&lt;=SUM($AZ52:AZ52),0,IF(AO52+$C52-SUM($AZ52:AZ52)&gt;R51+AC52,R51+AC52-AO52,$C52-SUM($AZ52:AZ52))))</f>
        <v>0</v>
      </c>
      <c r="BB52" s="111">
        <f t="shared" si="166"/>
        <v>310</v>
      </c>
      <c r="BC52" s="111">
        <f t="shared" si="166"/>
        <v>0</v>
      </c>
      <c r="BD52" s="111">
        <f t="shared" si="166"/>
        <v>0</v>
      </c>
      <c r="BE52" s="111">
        <f t="shared" si="166"/>
        <v>0</v>
      </c>
      <c r="BF52" s="111">
        <f t="shared" si="166"/>
        <v>0</v>
      </c>
      <c r="BG52" s="111">
        <f t="shared" si="166"/>
        <v>0</v>
      </c>
      <c r="BH52" s="111">
        <f t="shared" si="166"/>
        <v>0</v>
      </c>
      <c r="BI52" s="111">
        <f t="shared" si="166"/>
        <v>0</v>
      </c>
      <c r="BJ52" s="53"/>
      <c r="BK52" s="53"/>
    </row>
    <row r="53" ht="10.5" customHeight="1">
      <c r="A53" s="107">
        <f t="shared" si="16"/>
        <v>31</v>
      </c>
      <c r="B53" s="108">
        <f t="shared" si="17"/>
        <v>44682</v>
      </c>
      <c r="C53" s="109">
        <f t="shared" si="18"/>
        <v>310</v>
      </c>
      <c r="D53" s="110"/>
      <c r="E53" s="111">
        <f t="shared" ref="E53:N53" si="167">AN53+AZ53</f>
        <v>0</v>
      </c>
      <c r="F53" s="111">
        <f t="shared" si="167"/>
        <v>0</v>
      </c>
      <c r="G53" s="111">
        <f t="shared" si="167"/>
        <v>335</v>
      </c>
      <c r="H53" s="111">
        <f t="shared" si="167"/>
        <v>55</v>
      </c>
      <c r="I53" s="111">
        <f t="shared" si="167"/>
        <v>110</v>
      </c>
      <c r="J53" s="111">
        <f t="shared" si="167"/>
        <v>0</v>
      </c>
      <c r="K53" s="111">
        <f t="shared" si="167"/>
        <v>0</v>
      </c>
      <c r="L53" s="111">
        <f t="shared" si="167"/>
        <v>0</v>
      </c>
      <c r="M53" s="111">
        <f t="shared" si="167"/>
        <v>0</v>
      </c>
      <c r="N53" s="111">
        <f t="shared" si="167"/>
        <v>0</v>
      </c>
      <c r="O53" s="112"/>
      <c r="P53" s="111">
        <f t="shared" si="11"/>
        <v>17305.01</v>
      </c>
      <c r="Q53" s="111">
        <f t="shared" ref="Q53:Z53" si="168">IF(E$10=0,0,ROUND(Q52-(E53-AB53),2))</f>
        <v>0</v>
      </c>
      <c r="R53" s="111">
        <f t="shared" si="168"/>
        <v>0</v>
      </c>
      <c r="S53" s="111">
        <f t="shared" si="168"/>
        <v>3808.08</v>
      </c>
      <c r="T53" s="111">
        <f t="shared" si="168"/>
        <v>4819.36</v>
      </c>
      <c r="U53" s="111">
        <f t="shared" si="168"/>
        <v>8677.57</v>
      </c>
      <c r="V53" s="111">
        <f t="shared" si="168"/>
        <v>0</v>
      </c>
      <c r="W53" s="111">
        <f t="shared" si="168"/>
        <v>0</v>
      </c>
      <c r="X53" s="111">
        <f t="shared" si="168"/>
        <v>0</v>
      </c>
      <c r="Y53" s="111">
        <f t="shared" si="168"/>
        <v>0</v>
      </c>
      <c r="Z53" s="111">
        <f t="shared" si="168"/>
        <v>0</v>
      </c>
      <c r="AA53" s="114"/>
      <c r="AB53" s="111">
        <f t="shared" ref="AB53:AK53" si="169">ROUND(Q52*E$11/12,2)</f>
        <v>0</v>
      </c>
      <c r="AC53" s="111">
        <f t="shared" si="169"/>
        <v>0</v>
      </c>
      <c r="AD53" s="111">
        <f t="shared" si="169"/>
        <v>13.76</v>
      </c>
      <c r="AE53" s="111">
        <f t="shared" si="169"/>
        <v>48.26</v>
      </c>
      <c r="AF53" s="111">
        <f t="shared" si="169"/>
        <v>97.76</v>
      </c>
      <c r="AG53" s="111">
        <f t="shared" si="169"/>
        <v>0</v>
      </c>
      <c r="AH53" s="111">
        <f t="shared" si="169"/>
        <v>0</v>
      </c>
      <c r="AI53" s="111">
        <f t="shared" si="169"/>
        <v>0</v>
      </c>
      <c r="AJ53" s="111">
        <f t="shared" si="169"/>
        <v>0</v>
      </c>
      <c r="AK53" s="111">
        <f t="shared" si="169"/>
        <v>0</v>
      </c>
      <c r="AL53" s="111">
        <f t="shared" si="22"/>
        <v>159.78</v>
      </c>
      <c r="AM53" s="115"/>
      <c r="AN53" s="111">
        <f t="shared" ref="AN53:AW53" si="170">IF(Q52&gt;0,IF((Q52+AB53)&lt;E$12,Q52+AB53,E$12),0)</f>
        <v>0</v>
      </c>
      <c r="AO53" s="111">
        <f t="shared" si="170"/>
        <v>0</v>
      </c>
      <c r="AP53" s="111">
        <f t="shared" si="170"/>
        <v>25</v>
      </c>
      <c r="AQ53" s="111">
        <f t="shared" si="170"/>
        <v>55</v>
      </c>
      <c r="AR53" s="111">
        <f t="shared" si="170"/>
        <v>110</v>
      </c>
      <c r="AS53" s="111">
        <f t="shared" si="170"/>
        <v>0</v>
      </c>
      <c r="AT53" s="111">
        <f t="shared" si="170"/>
        <v>0</v>
      </c>
      <c r="AU53" s="111">
        <f t="shared" si="170"/>
        <v>0</v>
      </c>
      <c r="AV53" s="111">
        <f t="shared" si="170"/>
        <v>0</v>
      </c>
      <c r="AW53" s="111">
        <f t="shared" si="170"/>
        <v>0</v>
      </c>
      <c r="AX53" s="111">
        <f t="shared" si="24"/>
        <v>190</v>
      </c>
      <c r="AY53" s="111"/>
      <c r="AZ53" s="113">
        <f t="shared" si="25"/>
        <v>0</v>
      </c>
      <c r="BA53" s="111">
        <f t="shared" ref="BA53:BI53" si="171">IF(R52&lt;=0,0,IF($C53&lt;=SUM($AZ53:AZ53),0,IF(AO53+$C53-SUM($AZ53:AZ53)&gt;R52+AC53,R52+AC53-AO53,$C53-SUM($AZ53:AZ53))))</f>
        <v>0</v>
      </c>
      <c r="BB53" s="111">
        <f t="shared" si="171"/>
        <v>310</v>
      </c>
      <c r="BC53" s="111">
        <f t="shared" si="171"/>
        <v>0</v>
      </c>
      <c r="BD53" s="111">
        <f t="shared" si="171"/>
        <v>0</v>
      </c>
      <c r="BE53" s="111">
        <f t="shared" si="171"/>
        <v>0</v>
      </c>
      <c r="BF53" s="111">
        <f t="shared" si="171"/>
        <v>0</v>
      </c>
      <c r="BG53" s="111">
        <f t="shared" si="171"/>
        <v>0</v>
      </c>
      <c r="BH53" s="111">
        <f t="shared" si="171"/>
        <v>0</v>
      </c>
      <c r="BI53" s="111">
        <f t="shared" si="171"/>
        <v>0</v>
      </c>
      <c r="BJ53" s="53"/>
      <c r="BK53" s="53"/>
    </row>
    <row r="54" ht="10.5" customHeight="1">
      <c r="A54" s="107">
        <f t="shared" si="16"/>
        <v>32</v>
      </c>
      <c r="B54" s="108">
        <f t="shared" si="17"/>
        <v>44713</v>
      </c>
      <c r="C54" s="109">
        <f t="shared" si="18"/>
        <v>310</v>
      </c>
      <c r="D54" s="110"/>
      <c r="E54" s="111">
        <f t="shared" ref="E54:N54" si="172">AN54+AZ54</f>
        <v>0</v>
      </c>
      <c r="F54" s="111">
        <f t="shared" si="172"/>
        <v>0</v>
      </c>
      <c r="G54" s="111">
        <f t="shared" si="172"/>
        <v>335</v>
      </c>
      <c r="H54" s="111">
        <f t="shared" si="172"/>
        <v>55</v>
      </c>
      <c r="I54" s="111">
        <f t="shared" si="172"/>
        <v>110</v>
      </c>
      <c r="J54" s="111">
        <f t="shared" si="172"/>
        <v>0</v>
      </c>
      <c r="K54" s="111">
        <f t="shared" si="172"/>
        <v>0</v>
      </c>
      <c r="L54" s="111">
        <f t="shared" si="172"/>
        <v>0</v>
      </c>
      <c r="M54" s="111">
        <f t="shared" si="172"/>
        <v>0</v>
      </c>
      <c r="N54" s="111">
        <f t="shared" si="172"/>
        <v>0</v>
      </c>
      <c r="O54" s="112"/>
      <c r="P54" s="111">
        <f t="shared" si="11"/>
        <v>16963.51</v>
      </c>
      <c r="Q54" s="111">
        <f t="shared" ref="Q54:Z54" si="173">IF(E$10=0,0,ROUND(Q53-(E54-AB54),2))</f>
        <v>0</v>
      </c>
      <c r="R54" s="111">
        <f t="shared" si="173"/>
        <v>0</v>
      </c>
      <c r="S54" s="111">
        <f t="shared" si="173"/>
        <v>3485.77</v>
      </c>
      <c r="T54" s="111">
        <f t="shared" si="173"/>
        <v>4812.55</v>
      </c>
      <c r="U54" s="111">
        <f t="shared" si="173"/>
        <v>8665.19</v>
      </c>
      <c r="V54" s="111">
        <f t="shared" si="173"/>
        <v>0</v>
      </c>
      <c r="W54" s="111">
        <f t="shared" si="173"/>
        <v>0</v>
      </c>
      <c r="X54" s="111">
        <f t="shared" si="173"/>
        <v>0</v>
      </c>
      <c r="Y54" s="111">
        <f t="shared" si="173"/>
        <v>0</v>
      </c>
      <c r="Z54" s="111">
        <f t="shared" si="173"/>
        <v>0</v>
      </c>
      <c r="AA54" s="114"/>
      <c r="AB54" s="111">
        <f t="shared" ref="AB54:AK54" si="174">ROUND(Q53*E$11/12,2)</f>
        <v>0</v>
      </c>
      <c r="AC54" s="111">
        <f t="shared" si="174"/>
        <v>0</v>
      </c>
      <c r="AD54" s="111">
        <f t="shared" si="174"/>
        <v>12.69</v>
      </c>
      <c r="AE54" s="111">
        <f t="shared" si="174"/>
        <v>48.19</v>
      </c>
      <c r="AF54" s="111">
        <f t="shared" si="174"/>
        <v>97.62</v>
      </c>
      <c r="AG54" s="111">
        <f t="shared" si="174"/>
        <v>0</v>
      </c>
      <c r="AH54" s="111">
        <f t="shared" si="174"/>
        <v>0</v>
      </c>
      <c r="AI54" s="111">
        <f t="shared" si="174"/>
        <v>0</v>
      </c>
      <c r="AJ54" s="111">
        <f t="shared" si="174"/>
        <v>0</v>
      </c>
      <c r="AK54" s="111">
        <f t="shared" si="174"/>
        <v>0</v>
      </c>
      <c r="AL54" s="111">
        <f t="shared" si="22"/>
        <v>158.5</v>
      </c>
      <c r="AM54" s="115"/>
      <c r="AN54" s="111">
        <f t="shared" ref="AN54:AW54" si="175">IF(Q53&gt;0,IF((Q53+AB54)&lt;E$12,Q53+AB54,E$12),0)</f>
        <v>0</v>
      </c>
      <c r="AO54" s="111">
        <f t="shared" si="175"/>
        <v>0</v>
      </c>
      <c r="AP54" s="111">
        <f t="shared" si="175"/>
        <v>25</v>
      </c>
      <c r="AQ54" s="111">
        <f t="shared" si="175"/>
        <v>55</v>
      </c>
      <c r="AR54" s="111">
        <f t="shared" si="175"/>
        <v>110</v>
      </c>
      <c r="AS54" s="111">
        <f t="shared" si="175"/>
        <v>0</v>
      </c>
      <c r="AT54" s="111">
        <f t="shared" si="175"/>
        <v>0</v>
      </c>
      <c r="AU54" s="111">
        <f t="shared" si="175"/>
        <v>0</v>
      </c>
      <c r="AV54" s="111">
        <f t="shared" si="175"/>
        <v>0</v>
      </c>
      <c r="AW54" s="111">
        <f t="shared" si="175"/>
        <v>0</v>
      </c>
      <c r="AX54" s="111">
        <f t="shared" si="24"/>
        <v>190</v>
      </c>
      <c r="AY54" s="111"/>
      <c r="AZ54" s="113">
        <f t="shared" si="25"/>
        <v>0</v>
      </c>
      <c r="BA54" s="111">
        <f t="shared" ref="BA54:BI54" si="176">IF(R53&lt;=0,0,IF($C54&lt;=SUM($AZ54:AZ54),0,IF(AO54+$C54-SUM($AZ54:AZ54)&gt;R53+AC54,R53+AC54-AO54,$C54-SUM($AZ54:AZ54))))</f>
        <v>0</v>
      </c>
      <c r="BB54" s="111">
        <f t="shared" si="176"/>
        <v>310</v>
      </c>
      <c r="BC54" s="111">
        <f t="shared" si="176"/>
        <v>0</v>
      </c>
      <c r="BD54" s="111">
        <f t="shared" si="176"/>
        <v>0</v>
      </c>
      <c r="BE54" s="111">
        <f t="shared" si="176"/>
        <v>0</v>
      </c>
      <c r="BF54" s="111">
        <f t="shared" si="176"/>
        <v>0</v>
      </c>
      <c r="BG54" s="111">
        <f t="shared" si="176"/>
        <v>0</v>
      </c>
      <c r="BH54" s="111">
        <f t="shared" si="176"/>
        <v>0</v>
      </c>
      <c r="BI54" s="111">
        <f t="shared" si="176"/>
        <v>0</v>
      </c>
      <c r="BJ54" s="53"/>
      <c r="BK54" s="53"/>
    </row>
    <row r="55" ht="10.5" customHeight="1">
      <c r="A55" s="107">
        <f t="shared" si="16"/>
        <v>33</v>
      </c>
      <c r="B55" s="108">
        <f t="shared" si="17"/>
        <v>44743</v>
      </c>
      <c r="C55" s="109">
        <f t="shared" si="18"/>
        <v>310</v>
      </c>
      <c r="D55" s="110"/>
      <c r="E55" s="111">
        <f t="shared" ref="E55:N55" si="177">AN55+AZ55</f>
        <v>0</v>
      </c>
      <c r="F55" s="111">
        <f t="shared" si="177"/>
        <v>0</v>
      </c>
      <c r="G55" s="111">
        <f t="shared" si="177"/>
        <v>335</v>
      </c>
      <c r="H55" s="111">
        <f t="shared" si="177"/>
        <v>55</v>
      </c>
      <c r="I55" s="111">
        <f t="shared" si="177"/>
        <v>110</v>
      </c>
      <c r="J55" s="111">
        <f t="shared" si="177"/>
        <v>0</v>
      </c>
      <c r="K55" s="111">
        <f t="shared" si="177"/>
        <v>0</v>
      </c>
      <c r="L55" s="111">
        <f t="shared" si="177"/>
        <v>0</v>
      </c>
      <c r="M55" s="111">
        <f t="shared" si="177"/>
        <v>0</v>
      </c>
      <c r="N55" s="111">
        <f t="shared" si="177"/>
        <v>0</v>
      </c>
      <c r="O55" s="112"/>
      <c r="P55" s="111">
        <f t="shared" si="11"/>
        <v>16620.74</v>
      </c>
      <c r="Q55" s="111">
        <f t="shared" ref="Q55:Z55" si="178">IF(E$10=0,0,ROUND(Q54-(E55-AB55),2))</f>
        <v>0</v>
      </c>
      <c r="R55" s="111">
        <f t="shared" si="178"/>
        <v>0</v>
      </c>
      <c r="S55" s="111">
        <f t="shared" si="178"/>
        <v>3162.39</v>
      </c>
      <c r="T55" s="111">
        <f t="shared" si="178"/>
        <v>4805.68</v>
      </c>
      <c r="U55" s="111">
        <f t="shared" si="178"/>
        <v>8652.67</v>
      </c>
      <c r="V55" s="111">
        <f t="shared" si="178"/>
        <v>0</v>
      </c>
      <c r="W55" s="111">
        <f t="shared" si="178"/>
        <v>0</v>
      </c>
      <c r="X55" s="111">
        <f t="shared" si="178"/>
        <v>0</v>
      </c>
      <c r="Y55" s="111">
        <f t="shared" si="178"/>
        <v>0</v>
      </c>
      <c r="Z55" s="111">
        <f t="shared" si="178"/>
        <v>0</v>
      </c>
      <c r="AA55" s="114"/>
      <c r="AB55" s="111">
        <f t="shared" ref="AB55:AK55" si="179">ROUND(Q54*E$11/12,2)</f>
        <v>0</v>
      </c>
      <c r="AC55" s="111">
        <f t="shared" si="179"/>
        <v>0</v>
      </c>
      <c r="AD55" s="111">
        <f t="shared" si="179"/>
        <v>11.62</v>
      </c>
      <c r="AE55" s="111">
        <f t="shared" si="179"/>
        <v>48.13</v>
      </c>
      <c r="AF55" s="111">
        <f t="shared" si="179"/>
        <v>97.48</v>
      </c>
      <c r="AG55" s="111">
        <f t="shared" si="179"/>
        <v>0</v>
      </c>
      <c r="AH55" s="111">
        <f t="shared" si="179"/>
        <v>0</v>
      </c>
      <c r="AI55" s="111">
        <f t="shared" si="179"/>
        <v>0</v>
      </c>
      <c r="AJ55" s="111">
        <f t="shared" si="179"/>
        <v>0</v>
      </c>
      <c r="AK55" s="111">
        <f t="shared" si="179"/>
        <v>0</v>
      </c>
      <c r="AL55" s="111">
        <f t="shared" si="22"/>
        <v>157.23</v>
      </c>
      <c r="AM55" s="115"/>
      <c r="AN55" s="111">
        <f t="shared" ref="AN55:AW55" si="180">IF(Q54&gt;0,IF((Q54+AB55)&lt;E$12,Q54+AB55,E$12),0)</f>
        <v>0</v>
      </c>
      <c r="AO55" s="111">
        <f t="shared" si="180"/>
        <v>0</v>
      </c>
      <c r="AP55" s="111">
        <f t="shared" si="180"/>
        <v>25</v>
      </c>
      <c r="AQ55" s="111">
        <f t="shared" si="180"/>
        <v>55</v>
      </c>
      <c r="AR55" s="111">
        <f t="shared" si="180"/>
        <v>110</v>
      </c>
      <c r="AS55" s="111">
        <f t="shared" si="180"/>
        <v>0</v>
      </c>
      <c r="AT55" s="111">
        <f t="shared" si="180"/>
        <v>0</v>
      </c>
      <c r="AU55" s="111">
        <f t="shared" si="180"/>
        <v>0</v>
      </c>
      <c r="AV55" s="111">
        <f t="shared" si="180"/>
        <v>0</v>
      </c>
      <c r="AW55" s="111">
        <f t="shared" si="180"/>
        <v>0</v>
      </c>
      <c r="AX55" s="111">
        <f t="shared" si="24"/>
        <v>190</v>
      </c>
      <c r="AY55" s="111"/>
      <c r="AZ55" s="113">
        <f t="shared" si="25"/>
        <v>0</v>
      </c>
      <c r="BA55" s="111">
        <f t="shared" ref="BA55:BI55" si="181">IF(R54&lt;=0,0,IF($C55&lt;=SUM($AZ55:AZ55),0,IF(AO55+$C55-SUM($AZ55:AZ55)&gt;R54+AC55,R54+AC55-AO55,$C55-SUM($AZ55:AZ55))))</f>
        <v>0</v>
      </c>
      <c r="BB55" s="111">
        <f t="shared" si="181"/>
        <v>310</v>
      </c>
      <c r="BC55" s="111">
        <f t="shared" si="181"/>
        <v>0</v>
      </c>
      <c r="BD55" s="111">
        <f t="shared" si="181"/>
        <v>0</v>
      </c>
      <c r="BE55" s="111">
        <f t="shared" si="181"/>
        <v>0</v>
      </c>
      <c r="BF55" s="111">
        <f t="shared" si="181"/>
        <v>0</v>
      </c>
      <c r="BG55" s="111">
        <f t="shared" si="181"/>
        <v>0</v>
      </c>
      <c r="BH55" s="111">
        <f t="shared" si="181"/>
        <v>0</v>
      </c>
      <c r="BI55" s="111">
        <f t="shared" si="181"/>
        <v>0</v>
      </c>
      <c r="BJ55" s="53"/>
      <c r="BK55" s="53"/>
    </row>
    <row r="56" ht="10.5" customHeight="1">
      <c r="A56" s="107">
        <f t="shared" si="16"/>
        <v>34</v>
      </c>
      <c r="B56" s="108">
        <f t="shared" si="17"/>
        <v>44774</v>
      </c>
      <c r="C56" s="109">
        <f t="shared" si="18"/>
        <v>310</v>
      </c>
      <c r="D56" s="110"/>
      <c r="E56" s="111">
        <f t="shared" ref="E56:N56" si="182">AN56+AZ56</f>
        <v>0</v>
      </c>
      <c r="F56" s="111">
        <f t="shared" si="182"/>
        <v>0</v>
      </c>
      <c r="G56" s="111">
        <f t="shared" si="182"/>
        <v>335</v>
      </c>
      <c r="H56" s="111">
        <f t="shared" si="182"/>
        <v>55</v>
      </c>
      <c r="I56" s="111">
        <f t="shared" si="182"/>
        <v>110</v>
      </c>
      <c r="J56" s="111">
        <f t="shared" si="182"/>
        <v>0</v>
      </c>
      <c r="K56" s="111">
        <f t="shared" si="182"/>
        <v>0</v>
      </c>
      <c r="L56" s="111">
        <f t="shared" si="182"/>
        <v>0</v>
      </c>
      <c r="M56" s="111">
        <f t="shared" si="182"/>
        <v>0</v>
      </c>
      <c r="N56" s="111">
        <f t="shared" si="182"/>
        <v>0</v>
      </c>
      <c r="O56" s="112"/>
      <c r="P56" s="111">
        <f t="shared" si="11"/>
        <v>16276.68</v>
      </c>
      <c r="Q56" s="111">
        <f t="shared" ref="Q56:Z56" si="183">IF(E$10=0,0,ROUND(Q55-(E56-AB56),2))</f>
        <v>0</v>
      </c>
      <c r="R56" s="111">
        <f t="shared" si="183"/>
        <v>0</v>
      </c>
      <c r="S56" s="111">
        <f t="shared" si="183"/>
        <v>2837.93</v>
      </c>
      <c r="T56" s="111">
        <f t="shared" si="183"/>
        <v>4798.74</v>
      </c>
      <c r="U56" s="111">
        <f t="shared" si="183"/>
        <v>8640.01</v>
      </c>
      <c r="V56" s="111">
        <f t="shared" si="183"/>
        <v>0</v>
      </c>
      <c r="W56" s="111">
        <f t="shared" si="183"/>
        <v>0</v>
      </c>
      <c r="X56" s="111">
        <f t="shared" si="183"/>
        <v>0</v>
      </c>
      <c r="Y56" s="111">
        <f t="shared" si="183"/>
        <v>0</v>
      </c>
      <c r="Z56" s="111">
        <f t="shared" si="183"/>
        <v>0</v>
      </c>
      <c r="AA56" s="114"/>
      <c r="AB56" s="111">
        <f t="shared" ref="AB56:AK56" si="184">ROUND(Q55*E$11/12,2)</f>
        <v>0</v>
      </c>
      <c r="AC56" s="111">
        <f t="shared" si="184"/>
        <v>0</v>
      </c>
      <c r="AD56" s="111">
        <f t="shared" si="184"/>
        <v>10.54</v>
      </c>
      <c r="AE56" s="111">
        <f t="shared" si="184"/>
        <v>48.06</v>
      </c>
      <c r="AF56" s="111">
        <f t="shared" si="184"/>
        <v>97.34</v>
      </c>
      <c r="AG56" s="111">
        <f t="shared" si="184"/>
        <v>0</v>
      </c>
      <c r="AH56" s="111">
        <f t="shared" si="184"/>
        <v>0</v>
      </c>
      <c r="AI56" s="111">
        <f t="shared" si="184"/>
        <v>0</v>
      </c>
      <c r="AJ56" s="111">
        <f t="shared" si="184"/>
        <v>0</v>
      </c>
      <c r="AK56" s="111">
        <f t="shared" si="184"/>
        <v>0</v>
      </c>
      <c r="AL56" s="111">
        <f t="shared" si="22"/>
        <v>155.94</v>
      </c>
      <c r="AM56" s="115"/>
      <c r="AN56" s="111">
        <f t="shared" ref="AN56:AW56" si="185">IF(Q55&gt;0,IF((Q55+AB56)&lt;E$12,Q55+AB56,E$12),0)</f>
        <v>0</v>
      </c>
      <c r="AO56" s="111">
        <f t="shared" si="185"/>
        <v>0</v>
      </c>
      <c r="AP56" s="111">
        <f t="shared" si="185"/>
        <v>25</v>
      </c>
      <c r="AQ56" s="111">
        <f t="shared" si="185"/>
        <v>55</v>
      </c>
      <c r="AR56" s="111">
        <f t="shared" si="185"/>
        <v>110</v>
      </c>
      <c r="AS56" s="111">
        <f t="shared" si="185"/>
        <v>0</v>
      </c>
      <c r="AT56" s="111">
        <f t="shared" si="185"/>
        <v>0</v>
      </c>
      <c r="AU56" s="111">
        <f t="shared" si="185"/>
        <v>0</v>
      </c>
      <c r="AV56" s="111">
        <f t="shared" si="185"/>
        <v>0</v>
      </c>
      <c r="AW56" s="111">
        <f t="shared" si="185"/>
        <v>0</v>
      </c>
      <c r="AX56" s="111">
        <f t="shared" si="24"/>
        <v>190</v>
      </c>
      <c r="AY56" s="111"/>
      <c r="AZ56" s="113">
        <f t="shared" si="25"/>
        <v>0</v>
      </c>
      <c r="BA56" s="111">
        <f t="shared" ref="BA56:BI56" si="186">IF(R55&lt;=0,0,IF($C56&lt;=SUM($AZ56:AZ56),0,IF(AO56+$C56-SUM($AZ56:AZ56)&gt;R55+AC56,R55+AC56-AO56,$C56-SUM($AZ56:AZ56))))</f>
        <v>0</v>
      </c>
      <c r="BB56" s="111">
        <f t="shared" si="186"/>
        <v>310</v>
      </c>
      <c r="BC56" s="111">
        <f t="shared" si="186"/>
        <v>0</v>
      </c>
      <c r="BD56" s="111">
        <f t="shared" si="186"/>
        <v>0</v>
      </c>
      <c r="BE56" s="111">
        <f t="shared" si="186"/>
        <v>0</v>
      </c>
      <c r="BF56" s="111">
        <f t="shared" si="186"/>
        <v>0</v>
      </c>
      <c r="BG56" s="111">
        <f t="shared" si="186"/>
        <v>0</v>
      </c>
      <c r="BH56" s="111">
        <f t="shared" si="186"/>
        <v>0</v>
      </c>
      <c r="BI56" s="111">
        <f t="shared" si="186"/>
        <v>0</v>
      </c>
      <c r="BJ56" s="53"/>
      <c r="BK56" s="53"/>
    </row>
    <row r="57" ht="10.5" customHeight="1">
      <c r="A57" s="107">
        <f t="shared" si="16"/>
        <v>35</v>
      </c>
      <c r="B57" s="108">
        <f t="shared" si="17"/>
        <v>44805</v>
      </c>
      <c r="C57" s="109">
        <f t="shared" si="18"/>
        <v>310</v>
      </c>
      <c r="D57" s="110"/>
      <c r="E57" s="111">
        <f t="shared" ref="E57:N57" si="187">AN57+AZ57</f>
        <v>0</v>
      </c>
      <c r="F57" s="111">
        <f t="shared" si="187"/>
        <v>0</v>
      </c>
      <c r="G57" s="111">
        <f t="shared" si="187"/>
        <v>335</v>
      </c>
      <c r="H57" s="111">
        <f t="shared" si="187"/>
        <v>55</v>
      </c>
      <c r="I57" s="111">
        <f t="shared" si="187"/>
        <v>110</v>
      </c>
      <c r="J57" s="111">
        <f t="shared" si="187"/>
        <v>0</v>
      </c>
      <c r="K57" s="111">
        <f t="shared" si="187"/>
        <v>0</v>
      </c>
      <c r="L57" s="111">
        <f t="shared" si="187"/>
        <v>0</v>
      </c>
      <c r="M57" s="111">
        <f t="shared" si="187"/>
        <v>0</v>
      </c>
      <c r="N57" s="111">
        <f t="shared" si="187"/>
        <v>0</v>
      </c>
      <c r="O57" s="112"/>
      <c r="P57" s="111">
        <f t="shared" si="11"/>
        <v>15931.33</v>
      </c>
      <c r="Q57" s="111">
        <f t="shared" ref="Q57:Z57" si="188">IF(E$10=0,0,ROUND(Q56-(E57-AB57),2))</f>
        <v>0</v>
      </c>
      <c r="R57" s="111">
        <f t="shared" si="188"/>
        <v>0</v>
      </c>
      <c r="S57" s="111">
        <f t="shared" si="188"/>
        <v>2512.39</v>
      </c>
      <c r="T57" s="111">
        <f t="shared" si="188"/>
        <v>4791.73</v>
      </c>
      <c r="U57" s="111">
        <f t="shared" si="188"/>
        <v>8627.21</v>
      </c>
      <c r="V57" s="111">
        <f t="shared" si="188"/>
        <v>0</v>
      </c>
      <c r="W57" s="111">
        <f t="shared" si="188"/>
        <v>0</v>
      </c>
      <c r="X57" s="111">
        <f t="shared" si="188"/>
        <v>0</v>
      </c>
      <c r="Y57" s="111">
        <f t="shared" si="188"/>
        <v>0</v>
      </c>
      <c r="Z57" s="111">
        <f t="shared" si="188"/>
        <v>0</v>
      </c>
      <c r="AA57" s="114"/>
      <c r="AB57" s="111">
        <f t="shared" ref="AB57:AK57" si="189">ROUND(Q56*E$11/12,2)</f>
        <v>0</v>
      </c>
      <c r="AC57" s="111">
        <f t="shared" si="189"/>
        <v>0</v>
      </c>
      <c r="AD57" s="111">
        <f t="shared" si="189"/>
        <v>9.46</v>
      </c>
      <c r="AE57" s="111">
        <f t="shared" si="189"/>
        <v>47.99</v>
      </c>
      <c r="AF57" s="111">
        <f t="shared" si="189"/>
        <v>97.2</v>
      </c>
      <c r="AG57" s="111">
        <f t="shared" si="189"/>
        <v>0</v>
      </c>
      <c r="AH57" s="111">
        <f t="shared" si="189"/>
        <v>0</v>
      </c>
      <c r="AI57" s="111">
        <f t="shared" si="189"/>
        <v>0</v>
      </c>
      <c r="AJ57" s="111">
        <f t="shared" si="189"/>
        <v>0</v>
      </c>
      <c r="AK57" s="111">
        <f t="shared" si="189"/>
        <v>0</v>
      </c>
      <c r="AL57" s="111">
        <f t="shared" si="22"/>
        <v>154.65</v>
      </c>
      <c r="AM57" s="115"/>
      <c r="AN57" s="111">
        <f t="shared" ref="AN57:AW57" si="190">IF(Q56&gt;0,IF((Q56+AB57)&lt;E$12,Q56+AB57,E$12),0)</f>
        <v>0</v>
      </c>
      <c r="AO57" s="111">
        <f t="shared" si="190"/>
        <v>0</v>
      </c>
      <c r="AP57" s="111">
        <f t="shared" si="190"/>
        <v>25</v>
      </c>
      <c r="AQ57" s="111">
        <f t="shared" si="190"/>
        <v>55</v>
      </c>
      <c r="AR57" s="111">
        <f t="shared" si="190"/>
        <v>110</v>
      </c>
      <c r="AS57" s="111">
        <f t="shared" si="190"/>
        <v>0</v>
      </c>
      <c r="AT57" s="111">
        <f t="shared" si="190"/>
        <v>0</v>
      </c>
      <c r="AU57" s="111">
        <f t="shared" si="190"/>
        <v>0</v>
      </c>
      <c r="AV57" s="111">
        <f t="shared" si="190"/>
        <v>0</v>
      </c>
      <c r="AW57" s="111">
        <f t="shared" si="190"/>
        <v>0</v>
      </c>
      <c r="AX57" s="111">
        <f t="shared" si="24"/>
        <v>190</v>
      </c>
      <c r="AY57" s="111"/>
      <c r="AZ57" s="113">
        <f t="shared" si="25"/>
        <v>0</v>
      </c>
      <c r="BA57" s="111">
        <f t="shared" ref="BA57:BI57" si="191">IF(R56&lt;=0,0,IF($C57&lt;=SUM($AZ57:AZ57),0,IF(AO57+$C57-SUM($AZ57:AZ57)&gt;R56+AC57,R56+AC57-AO57,$C57-SUM($AZ57:AZ57))))</f>
        <v>0</v>
      </c>
      <c r="BB57" s="111">
        <f t="shared" si="191"/>
        <v>310</v>
      </c>
      <c r="BC57" s="111">
        <f t="shared" si="191"/>
        <v>0</v>
      </c>
      <c r="BD57" s="111">
        <f t="shared" si="191"/>
        <v>0</v>
      </c>
      <c r="BE57" s="111">
        <f t="shared" si="191"/>
        <v>0</v>
      </c>
      <c r="BF57" s="111">
        <f t="shared" si="191"/>
        <v>0</v>
      </c>
      <c r="BG57" s="111">
        <f t="shared" si="191"/>
        <v>0</v>
      </c>
      <c r="BH57" s="111">
        <f t="shared" si="191"/>
        <v>0</v>
      </c>
      <c r="BI57" s="111">
        <f t="shared" si="191"/>
        <v>0</v>
      </c>
      <c r="BJ57" s="53"/>
      <c r="BK57" s="53"/>
    </row>
    <row r="58" ht="10.5" customHeight="1">
      <c r="A58" s="107">
        <f t="shared" si="16"/>
        <v>36</v>
      </c>
      <c r="B58" s="108">
        <f t="shared" si="17"/>
        <v>44835</v>
      </c>
      <c r="C58" s="109">
        <f t="shared" si="18"/>
        <v>310</v>
      </c>
      <c r="D58" s="110"/>
      <c r="E58" s="111">
        <f t="shared" ref="E58:N58" si="192">AN58+AZ58</f>
        <v>0</v>
      </c>
      <c r="F58" s="111">
        <f t="shared" si="192"/>
        <v>0</v>
      </c>
      <c r="G58" s="111">
        <f t="shared" si="192"/>
        <v>335</v>
      </c>
      <c r="H58" s="111">
        <f t="shared" si="192"/>
        <v>55</v>
      </c>
      <c r="I58" s="111">
        <f t="shared" si="192"/>
        <v>110</v>
      </c>
      <c r="J58" s="111">
        <f t="shared" si="192"/>
        <v>0</v>
      </c>
      <c r="K58" s="111">
        <f t="shared" si="192"/>
        <v>0</v>
      </c>
      <c r="L58" s="111">
        <f t="shared" si="192"/>
        <v>0</v>
      </c>
      <c r="M58" s="111">
        <f t="shared" si="192"/>
        <v>0</v>
      </c>
      <c r="N58" s="111">
        <f t="shared" si="192"/>
        <v>0</v>
      </c>
      <c r="O58" s="112"/>
      <c r="P58" s="111">
        <f t="shared" si="11"/>
        <v>15584.68</v>
      </c>
      <c r="Q58" s="111">
        <f t="shared" ref="Q58:Z58" si="193">IF(E$10=0,0,ROUND(Q57-(E58-AB58),2))</f>
        <v>0</v>
      </c>
      <c r="R58" s="111">
        <f t="shared" si="193"/>
        <v>0</v>
      </c>
      <c r="S58" s="111">
        <f t="shared" si="193"/>
        <v>2185.76</v>
      </c>
      <c r="T58" s="111">
        <f t="shared" si="193"/>
        <v>4784.65</v>
      </c>
      <c r="U58" s="111">
        <f t="shared" si="193"/>
        <v>8614.27</v>
      </c>
      <c r="V58" s="111">
        <f t="shared" si="193"/>
        <v>0</v>
      </c>
      <c r="W58" s="111">
        <f t="shared" si="193"/>
        <v>0</v>
      </c>
      <c r="X58" s="111">
        <f t="shared" si="193"/>
        <v>0</v>
      </c>
      <c r="Y58" s="111">
        <f t="shared" si="193"/>
        <v>0</v>
      </c>
      <c r="Z58" s="111">
        <f t="shared" si="193"/>
        <v>0</v>
      </c>
      <c r="AA58" s="114"/>
      <c r="AB58" s="111">
        <f t="shared" ref="AB58:AK58" si="194">ROUND(Q57*E$11/12,2)</f>
        <v>0</v>
      </c>
      <c r="AC58" s="111">
        <f t="shared" si="194"/>
        <v>0</v>
      </c>
      <c r="AD58" s="111">
        <f t="shared" si="194"/>
        <v>8.37</v>
      </c>
      <c r="AE58" s="111">
        <f t="shared" si="194"/>
        <v>47.92</v>
      </c>
      <c r="AF58" s="111">
        <f t="shared" si="194"/>
        <v>97.06</v>
      </c>
      <c r="AG58" s="111">
        <f t="shared" si="194"/>
        <v>0</v>
      </c>
      <c r="AH58" s="111">
        <f t="shared" si="194"/>
        <v>0</v>
      </c>
      <c r="AI58" s="111">
        <f t="shared" si="194"/>
        <v>0</v>
      </c>
      <c r="AJ58" s="111">
        <f t="shared" si="194"/>
        <v>0</v>
      </c>
      <c r="AK58" s="111">
        <f t="shared" si="194"/>
        <v>0</v>
      </c>
      <c r="AL58" s="111">
        <f t="shared" si="22"/>
        <v>153.35</v>
      </c>
      <c r="AM58" s="115"/>
      <c r="AN58" s="111">
        <f t="shared" ref="AN58:AW58" si="195">IF(Q57&gt;0,IF((Q57+AB58)&lt;E$12,Q57+AB58,E$12),0)</f>
        <v>0</v>
      </c>
      <c r="AO58" s="111">
        <f t="shared" si="195"/>
        <v>0</v>
      </c>
      <c r="AP58" s="111">
        <f t="shared" si="195"/>
        <v>25</v>
      </c>
      <c r="AQ58" s="111">
        <f t="shared" si="195"/>
        <v>55</v>
      </c>
      <c r="AR58" s="111">
        <f t="shared" si="195"/>
        <v>110</v>
      </c>
      <c r="AS58" s="111">
        <f t="shared" si="195"/>
        <v>0</v>
      </c>
      <c r="AT58" s="111">
        <f t="shared" si="195"/>
        <v>0</v>
      </c>
      <c r="AU58" s="111">
        <f t="shared" si="195"/>
        <v>0</v>
      </c>
      <c r="AV58" s="111">
        <f t="shared" si="195"/>
        <v>0</v>
      </c>
      <c r="AW58" s="111">
        <f t="shared" si="195"/>
        <v>0</v>
      </c>
      <c r="AX58" s="111">
        <f t="shared" si="24"/>
        <v>190</v>
      </c>
      <c r="AY58" s="111"/>
      <c r="AZ58" s="113">
        <f t="shared" si="25"/>
        <v>0</v>
      </c>
      <c r="BA58" s="111">
        <f t="shared" ref="BA58:BI58" si="196">IF(R57&lt;=0,0,IF($C58&lt;=SUM($AZ58:AZ58),0,IF(AO58+$C58-SUM($AZ58:AZ58)&gt;R57+AC58,R57+AC58-AO58,$C58-SUM($AZ58:AZ58))))</f>
        <v>0</v>
      </c>
      <c r="BB58" s="111">
        <f t="shared" si="196"/>
        <v>310</v>
      </c>
      <c r="BC58" s="111">
        <f t="shared" si="196"/>
        <v>0</v>
      </c>
      <c r="BD58" s="111">
        <f t="shared" si="196"/>
        <v>0</v>
      </c>
      <c r="BE58" s="111">
        <f t="shared" si="196"/>
        <v>0</v>
      </c>
      <c r="BF58" s="111">
        <f t="shared" si="196"/>
        <v>0</v>
      </c>
      <c r="BG58" s="111">
        <f t="shared" si="196"/>
        <v>0</v>
      </c>
      <c r="BH58" s="111">
        <f t="shared" si="196"/>
        <v>0</v>
      </c>
      <c r="BI58" s="111">
        <f t="shared" si="196"/>
        <v>0</v>
      </c>
      <c r="BJ58" s="53"/>
      <c r="BK58" s="53"/>
    </row>
    <row r="59" ht="10.5" customHeight="1">
      <c r="A59" s="107">
        <f t="shared" si="16"/>
        <v>37</v>
      </c>
      <c r="B59" s="108">
        <f t="shared" si="17"/>
        <v>44866</v>
      </c>
      <c r="C59" s="109">
        <f t="shared" si="18"/>
        <v>310</v>
      </c>
      <c r="D59" s="110"/>
      <c r="E59" s="111">
        <f t="shared" ref="E59:N59" si="197">AN59+AZ59</f>
        <v>0</v>
      </c>
      <c r="F59" s="111">
        <f t="shared" si="197"/>
        <v>0</v>
      </c>
      <c r="G59" s="111">
        <f t="shared" si="197"/>
        <v>335</v>
      </c>
      <c r="H59" s="111">
        <f t="shared" si="197"/>
        <v>55</v>
      </c>
      <c r="I59" s="111">
        <f t="shared" si="197"/>
        <v>110</v>
      </c>
      <c r="J59" s="111">
        <f t="shared" si="197"/>
        <v>0</v>
      </c>
      <c r="K59" s="111">
        <f t="shared" si="197"/>
        <v>0</v>
      </c>
      <c r="L59" s="111">
        <f t="shared" si="197"/>
        <v>0</v>
      </c>
      <c r="M59" s="111">
        <f t="shared" si="197"/>
        <v>0</v>
      </c>
      <c r="N59" s="111">
        <f t="shared" si="197"/>
        <v>0</v>
      </c>
      <c r="O59" s="112"/>
      <c r="P59" s="111">
        <f t="shared" si="11"/>
        <v>15236.73</v>
      </c>
      <c r="Q59" s="111">
        <f t="shared" ref="Q59:Z59" si="198">IF(E$10=0,0,ROUND(Q58-(E59-AB59),2))</f>
        <v>0</v>
      </c>
      <c r="R59" s="111">
        <f t="shared" si="198"/>
        <v>0</v>
      </c>
      <c r="S59" s="111">
        <f t="shared" si="198"/>
        <v>1858.05</v>
      </c>
      <c r="T59" s="111">
        <f t="shared" si="198"/>
        <v>4777.5</v>
      </c>
      <c r="U59" s="111">
        <f t="shared" si="198"/>
        <v>8601.18</v>
      </c>
      <c r="V59" s="111">
        <f t="shared" si="198"/>
        <v>0</v>
      </c>
      <c r="W59" s="111">
        <f t="shared" si="198"/>
        <v>0</v>
      </c>
      <c r="X59" s="111">
        <f t="shared" si="198"/>
        <v>0</v>
      </c>
      <c r="Y59" s="111">
        <f t="shared" si="198"/>
        <v>0</v>
      </c>
      <c r="Z59" s="111">
        <f t="shared" si="198"/>
        <v>0</v>
      </c>
      <c r="AA59" s="114"/>
      <c r="AB59" s="111">
        <f t="shared" ref="AB59:AK59" si="199">ROUND(Q58*E$11/12,2)</f>
        <v>0</v>
      </c>
      <c r="AC59" s="111">
        <f t="shared" si="199"/>
        <v>0</v>
      </c>
      <c r="AD59" s="111">
        <f t="shared" si="199"/>
        <v>7.29</v>
      </c>
      <c r="AE59" s="111">
        <f t="shared" si="199"/>
        <v>47.85</v>
      </c>
      <c r="AF59" s="111">
        <f t="shared" si="199"/>
        <v>96.91</v>
      </c>
      <c r="AG59" s="111">
        <f t="shared" si="199"/>
        <v>0</v>
      </c>
      <c r="AH59" s="111">
        <f t="shared" si="199"/>
        <v>0</v>
      </c>
      <c r="AI59" s="111">
        <f t="shared" si="199"/>
        <v>0</v>
      </c>
      <c r="AJ59" s="111">
        <f t="shared" si="199"/>
        <v>0</v>
      </c>
      <c r="AK59" s="111">
        <f t="shared" si="199"/>
        <v>0</v>
      </c>
      <c r="AL59" s="111">
        <f t="shared" si="22"/>
        <v>152.05</v>
      </c>
      <c r="AM59" s="115"/>
      <c r="AN59" s="111">
        <f t="shared" ref="AN59:AW59" si="200">IF(Q58&gt;0,IF((Q58+AB59)&lt;E$12,Q58+AB59,E$12),0)</f>
        <v>0</v>
      </c>
      <c r="AO59" s="111">
        <f t="shared" si="200"/>
        <v>0</v>
      </c>
      <c r="AP59" s="111">
        <f t="shared" si="200"/>
        <v>25</v>
      </c>
      <c r="AQ59" s="111">
        <f t="shared" si="200"/>
        <v>55</v>
      </c>
      <c r="AR59" s="111">
        <f t="shared" si="200"/>
        <v>110</v>
      </c>
      <c r="AS59" s="111">
        <f t="shared" si="200"/>
        <v>0</v>
      </c>
      <c r="AT59" s="111">
        <f t="shared" si="200"/>
        <v>0</v>
      </c>
      <c r="AU59" s="111">
        <f t="shared" si="200"/>
        <v>0</v>
      </c>
      <c r="AV59" s="111">
        <f t="shared" si="200"/>
        <v>0</v>
      </c>
      <c r="AW59" s="111">
        <f t="shared" si="200"/>
        <v>0</v>
      </c>
      <c r="AX59" s="111">
        <f t="shared" si="24"/>
        <v>190</v>
      </c>
      <c r="AY59" s="111"/>
      <c r="AZ59" s="113">
        <f t="shared" si="25"/>
        <v>0</v>
      </c>
      <c r="BA59" s="111">
        <f t="shared" ref="BA59:BI59" si="201">IF(R58&lt;=0,0,IF($C59&lt;=SUM($AZ59:AZ59),0,IF(AO59+$C59-SUM($AZ59:AZ59)&gt;R58+AC59,R58+AC59-AO59,$C59-SUM($AZ59:AZ59))))</f>
        <v>0</v>
      </c>
      <c r="BB59" s="111">
        <f t="shared" si="201"/>
        <v>310</v>
      </c>
      <c r="BC59" s="111">
        <f t="shared" si="201"/>
        <v>0</v>
      </c>
      <c r="BD59" s="111">
        <f t="shared" si="201"/>
        <v>0</v>
      </c>
      <c r="BE59" s="111">
        <f t="shared" si="201"/>
        <v>0</v>
      </c>
      <c r="BF59" s="111">
        <f t="shared" si="201"/>
        <v>0</v>
      </c>
      <c r="BG59" s="111">
        <f t="shared" si="201"/>
        <v>0</v>
      </c>
      <c r="BH59" s="111">
        <f t="shared" si="201"/>
        <v>0</v>
      </c>
      <c r="BI59" s="111">
        <f t="shared" si="201"/>
        <v>0</v>
      </c>
      <c r="BJ59" s="53"/>
      <c r="BK59" s="53"/>
    </row>
    <row r="60" ht="10.5" customHeight="1">
      <c r="A60" s="107">
        <f t="shared" si="16"/>
        <v>38</v>
      </c>
      <c r="B60" s="108">
        <f t="shared" si="17"/>
        <v>44896</v>
      </c>
      <c r="C60" s="109">
        <f t="shared" si="18"/>
        <v>310</v>
      </c>
      <c r="D60" s="110"/>
      <c r="E60" s="111">
        <f t="shared" ref="E60:N60" si="202">AN60+AZ60</f>
        <v>0</v>
      </c>
      <c r="F60" s="111">
        <f t="shared" si="202"/>
        <v>0</v>
      </c>
      <c r="G60" s="111">
        <f t="shared" si="202"/>
        <v>335</v>
      </c>
      <c r="H60" s="111">
        <f t="shared" si="202"/>
        <v>55</v>
      </c>
      <c r="I60" s="111">
        <f t="shared" si="202"/>
        <v>110</v>
      </c>
      <c r="J60" s="111">
        <f t="shared" si="202"/>
        <v>0</v>
      </c>
      <c r="K60" s="111">
        <f t="shared" si="202"/>
        <v>0</v>
      </c>
      <c r="L60" s="111">
        <f t="shared" si="202"/>
        <v>0</v>
      </c>
      <c r="M60" s="111">
        <f t="shared" si="202"/>
        <v>0</v>
      </c>
      <c r="N60" s="111">
        <f t="shared" si="202"/>
        <v>0</v>
      </c>
      <c r="O60" s="112"/>
      <c r="P60" s="111">
        <f t="shared" si="11"/>
        <v>14887.46</v>
      </c>
      <c r="Q60" s="111">
        <f t="shared" ref="Q60:Z60" si="203">IF(E$10=0,0,ROUND(Q59-(E60-AB60),2))</f>
        <v>0</v>
      </c>
      <c r="R60" s="111">
        <f t="shared" si="203"/>
        <v>0</v>
      </c>
      <c r="S60" s="111">
        <f t="shared" si="203"/>
        <v>1529.24</v>
      </c>
      <c r="T60" s="111">
        <f t="shared" si="203"/>
        <v>4770.28</v>
      </c>
      <c r="U60" s="111">
        <f t="shared" si="203"/>
        <v>8587.94</v>
      </c>
      <c r="V60" s="111">
        <f t="shared" si="203"/>
        <v>0</v>
      </c>
      <c r="W60" s="111">
        <f t="shared" si="203"/>
        <v>0</v>
      </c>
      <c r="X60" s="111">
        <f t="shared" si="203"/>
        <v>0</v>
      </c>
      <c r="Y60" s="111">
        <f t="shared" si="203"/>
        <v>0</v>
      </c>
      <c r="Z60" s="111">
        <f t="shared" si="203"/>
        <v>0</v>
      </c>
      <c r="AA60" s="114"/>
      <c r="AB60" s="111">
        <f t="shared" ref="AB60:AK60" si="204">ROUND(Q59*E$11/12,2)</f>
        <v>0</v>
      </c>
      <c r="AC60" s="111">
        <f t="shared" si="204"/>
        <v>0</v>
      </c>
      <c r="AD60" s="111">
        <f t="shared" si="204"/>
        <v>6.19</v>
      </c>
      <c r="AE60" s="111">
        <f t="shared" si="204"/>
        <v>47.78</v>
      </c>
      <c r="AF60" s="111">
        <f t="shared" si="204"/>
        <v>96.76</v>
      </c>
      <c r="AG60" s="111">
        <f t="shared" si="204"/>
        <v>0</v>
      </c>
      <c r="AH60" s="111">
        <f t="shared" si="204"/>
        <v>0</v>
      </c>
      <c r="AI60" s="111">
        <f t="shared" si="204"/>
        <v>0</v>
      </c>
      <c r="AJ60" s="111">
        <f t="shared" si="204"/>
        <v>0</v>
      </c>
      <c r="AK60" s="111">
        <f t="shared" si="204"/>
        <v>0</v>
      </c>
      <c r="AL60" s="111">
        <f t="shared" si="22"/>
        <v>150.73</v>
      </c>
      <c r="AM60" s="115"/>
      <c r="AN60" s="111">
        <f t="shared" ref="AN60:AW60" si="205">IF(Q59&gt;0,IF((Q59+AB60)&lt;E$12,Q59+AB60,E$12),0)</f>
        <v>0</v>
      </c>
      <c r="AO60" s="111">
        <f t="shared" si="205"/>
        <v>0</v>
      </c>
      <c r="AP60" s="111">
        <f t="shared" si="205"/>
        <v>25</v>
      </c>
      <c r="AQ60" s="111">
        <f t="shared" si="205"/>
        <v>55</v>
      </c>
      <c r="AR60" s="111">
        <f t="shared" si="205"/>
        <v>110</v>
      </c>
      <c r="AS60" s="111">
        <f t="shared" si="205"/>
        <v>0</v>
      </c>
      <c r="AT60" s="111">
        <f t="shared" si="205"/>
        <v>0</v>
      </c>
      <c r="AU60" s="111">
        <f t="shared" si="205"/>
        <v>0</v>
      </c>
      <c r="AV60" s="111">
        <f t="shared" si="205"/>
        <v>0</v>
      </c>
      <c r="AW60" s="111">
        <f t="shared" si="205"/>
        <v>0</v>
      </c>
      <c r="AX60" s="111">
        <f t="shared" si="24"/>
        <v>190</v>
      </c>
      <c r="AY60" s="111"/>
      <c r="AZ60" s="113">
        <f t="shared" si="25"/>
        <v>0</v>
      </c>
      <c r="BA60" s="111">
        <f t="shared" ref="BA60:BI60" si="206">IF(R59&lt;=0,0,IF($C60&lt;=SUM($AZ60:AZ60),0,IF(AO60+$C60-SUM($AZ60:AZ60)&gt;R59+AC60,R59+AC60-AO60,$C60-SUM($AZ60:AZ60))))</f>
        <v>0</v>
      </c>
      <c r="BB60" s="111">
        <f t="shared" si="206"/>
        <v>310</v>
      </c>
      <c r="BC60" s="111">
        <f t="shared" si="206"/>
        <v>0</v>
      </c>
      <c r="BD60" s="111">
        <f t="shared" si="206"/>
        <v>0</v>
      </c>
      <c r="BE60" s="111">
        <f t="shared" si="206"/>
        <v>0</v>
      </c>
      <c r="BF60" s="111">
        <f t="shared" si="206"/>
        <v>0</v>
      </c>
      <c r="BG60" s="111">
        <f t="shared" si="206"/>
        <v>0</v>
      </c>
      <c r="BH60" s="111">
        <f t="shared" si="206"/>
        <v>0</v>
      </c>
      <c r="BI60" s="111">
        <f t="shared" si="206"/>
        <v>0</v>
      </c>
      <c r="BJ60" s="53"/>
      <c r="BK60" s="53"/>
    </row>
    <row r="61" ht="10.5" customHeight="1">
      <c r="A61" s="107">
        <f t="shared" si="16"/>
        <v>39</v>
      </c>
      <c r="B61" s="108">
        <f t="shared" si="17"/>
        <v>44927</v>
      </c>
      <c r="C61" s="109">
        <f t="shared" si="18"/>
        <v>310</v>
      </c>
      <c r="D61" s="110"/>
      <c r="E61" s="111">
        <f t="shared" ref="E61:N61" si="207">AN61+AZ61</f>
        <v>0</v>
      </c>
      <c r="F61" s="111">
        <f t="shared" si="207"/>
        <v>0</v>
      </c>
      <c r="G61" s="111">
        <f t="shared" si="207"/>
        <v>335</v>
      </c>
      <c r="H61" s="111">
        <f t="shared" si="207"/>
        <v>55</v>
      </c>
      <c r="I61" s="111">
        <f t="shared" si="207"/>
        <v>110</v>
      </c>
      <c r="J61" s="111">
        <f t="shared" si="207"/>
        <v>0</v>
      </c>
      <c r="K61" s="111">
        <f t="shared" si="207"/>
        <v>0</v>
      </c>
      <c r="L61" s="111">
        <f t="shared" si="207"/>
        <v>0</v>
      </c>
      <c r="M61" s="111">
        <f t="shared" si="207"/>
        <v>0</v>
      </c>
      <c r="N61" s="111">
        <f t="shared" si="207"/>
        <v>0</v>
      </c>
      <c r="O61" s="112"/>
      <c r="P61" s="111">
        <f t="shared" si="11"/>
        <v>14536.87</v>
      </c>
      <c r="Q61" s="111">
        <f t="shared" ref="Q61:Z61" si="208">IF(E$10=0,0,ROUND(Q60-(E61-AB61),2))</f>
        <v>0</v>
      </c>
      <c r="R61" s="111">
        <f t="shared" si="208"/>
        <v>0</v>
      </c>
      <c r="S61" s="111">
        <f t="shared" si="208"/>
        <v>1199.34</v>
      </c>
      <c r="T61" s="111">
        <f t="shared" si="208"/>
        <v>4762.98</v>
      </c>
      <c r="U61" s="111">
        <f t="shared" si="208"/>
        <v>8574.55</v>
      </c>
      <c r="V61" s="111">
        <f t="shared" si="208"/>
        <v>0</v>
      </c>
      <c r="W61" s="111">
        <f t="shared" si="208"/>
        <v>0</v>
      </c>
      <c r="X61" s="111">
        <f t="shared" si="208"/>
        <v>0</v>
      </c>
      <c r="Y61" s="111">
        <f t="shared" si="208"/>
        <v>0</v>
      </c>
      <c r="Z61" s="111">
        <f t="shared" si="208"/>
        <v>0</v>
      </c>
      <c r="AA61" s="114"/>
      <c r="AB61" s="111">
        <f t="shared" ref="AB61:AK61" si="209">ROUND(Q60*E$11/12,2)</f>
        <v>0</v>
      </c>
      <c r="AC61" s="111">
        <f t="shared" si="209"/>
        <v>0</v>
      </c>
      <c r="AD61" s="111">
        <f t="shared" si="209"/>
        <v>5.1</v>
      </c>
      <c r="AE61" s="111">
        <f t="shared" si="209"/>
        <v>47.7</v>
      </c>
      <c r="AF61" s="111">
        <f t="shared" si="209"/>
        <v>96.61</v>
      </c>
      <c r="AG61" s="111">
        <f t="shared" si="209"/>
        <v>0</v>
      </c>
      <c r="AH61" s="111">
        <f t="shared" si="209"/>
        <v>0</v>
      </c>
      <c r="AI61" s="111">
        <f t="shared" si="209"/>
        <v>0</v>
      </c>
      <c r="AJ61" s="111">
        <f t="shared" si="209"/>
        <v>0</v>
      </c>
      <c r="AK61" s="111">
        <f t="shared" si="209"/>
        <v>0</v>
      </c>
      <c r="AL61" s="111">
        <f t="shared" si="22"/>
        <v>149.41</v>
      </c>
      <c r="AM61" s="115"/>
      <c r="AN61" s="111">
        <f t="shared" ref="AN61:AW61" si="210">IF(Q60&gt;0,IF((Q60+AB61)&lt;E$12,Q60+AB61,E$12),0)</f>
        <v>0</v>
      </c>
      <c r="AO61" s="111">
        <f t="shared" si="210"/>
        <v>0</v>
      </c>
      <c r="AP61" s="111">
        <f t="shared" si="210"/>
        <v>25</v>
      </c>
      <c r="AQ61" s="111">
        <f t="shared" si="210"/>
        <v>55</v>
      </c>
      <c r="AR61" s="111">
        <f t="shared" si="210"/>
        <v>110</v>
      </c>
      <c r="AS61" s="111">
        <f t="shared" si="210"/>
        <v>0</v>
      </c>
      <c r="AT61" s="111">
        <f t="shared" si="210"/>
        <v>0</v>
      </c>
      <c r="AU61" s="111">
        <f t="shared" si="210"/>
        <v>0</v>
      </c>
      <c r="AV61" s="111">
        <f t="shared" si="210"/>
        <v>0</v>
      </c>
      <c r="AW61" s="111">
        <f t="shared" si="210"/>
        <v>0</v>
      </c>
      <c r="AX61" s="111">
        <f t="shared" si="24"/>
        <v>190</v>
      </c>
      <c r="AY61" s="111"/>
      <c r="AZ61" s="113">
        <f t="shared" si="25"/>
        <v>0</v>
      </c>
      <c r="BA61" s="111">
        <f t="shared" ref="BA61:BI61" si="211">IF(R60&lt;=0,0,IF($C61&lt;=SUM($AZ61:AZ61),0,IF(AO61+$C61-SUM($AZ61:AZ61)&gt;R60+AC61,R60+AC61-AO61,$C61-SUM($AZ61:AZ61))))</f>
        <v>0</v>
      </c>
      <c r="BB61" s="111">
        <f t="shared" si="211"/>
        <v>310</v>
      </c>
      <c r="BC61" s="111">
        <f t="shared" si="211"/>
        <v>0</v>
      </c>
      <c r="BD61" s="111">
        <f t="shared" si="211"/>
        <v>0</v>
      </c>
      <c r="BE61" s="111">
        <f t="shared" si="211"/>
        <v>0</v>
      </c>
      <c r="BF61" s="111">
        <f t="shared" si="211"/>
        <v>0</v>
      </c>
      <c r="BG61" s="111">
        <f t="shared" si="211"/>
        <v>0</v>
      </c>
      <c r="BH61" s="111">
        <f t="shared" si="211"/>
        <v>0</v>
      </c>
      <c r="BI61" s="111">
        <f t="shared" si="211"/>
        <v>0</v>
      </c>
      <c r="BJ61" s="53"/>
      <c r="BK61" s="53"/>
    </row>
    <row r="62" ht="10.5" customHeight="1">
      <c r="A62" s="107">
        <f t="shared" si="16"/>
        <v>40</v>
      </c>
      <c r="B62" s="108">
        <f t="shared" si="17"/>
        <v>44958</v>
      </c>
      <c r="C62" s="109">
        <f t="shared" si="18"/>
        <v>310</v>
      </c>
      <c r="D62" s="110"/>
      <c r="E62" s="111">
        <f t="shared" ref="E62:N62" si="212">AN62+AZ62</f>
        <v>0</v>
      </c>
      <c r="F62" s="111">
        <f t="shared" si="212"/>
        <v>0</v>
      </c>
      <c r="G62" s="111">
        <f t="shared" si="212"/>
        <v>335</v>
      </c>
      <c r="H62" s="111">
        <f t="shared" si="212"/>
        <v>55</v>
      </c>
      <c r="I62" s="111">
        <f t="shared" si="212"/>
        <v>110</v>
      </c>
      <c r="J62" s="111">
        <f t="shared" si="212"/>
        <v>0</v>
      </c>
      <c r="K62" s="111">
        <f t="shared" si="212"/>
        <v>0</v>
      </c>
      <c r="L62" s="111">
        <f t="shared" si="212"/>
        <v>0</v>
      </c>
      <c r="M62" s="111">
        <f t="shared" si="212"/>
        <v>0</v>
      </c>
      <c r="N62" s="111">
        <f t="shared" si="212"/>
        <v>0</v>
      </c>
      <c r="O62" s="112"/>
      <c r="P62" s="111">
        <f t="shared" si="11"/>
        <v>14184.96</v>
      </c>
      <c r="Q62" s="111">
        <f t="shared" ref="Q62:Z62" si="213">IF(E$10=0,0,ROUND(Q61-(E62-AB62),2))</f>
        <v>0</v>
      </c>
      <c r="R62" s="111">
        <f t="shared" si="213"/>
        <v>0</v>
      </c>
      <c r="S62" s="111">
        <f t="shared" si="213"/>
        <v>868.34</v>
      </c>
      <c r="T62" s="111">
        <f t="shared" si="213"/>
        <v>4755.61</v>
      </c>
      <c r="U62" s="111">
        <f t="shared" si="213"/>
        <v>8561.01</v>
      </c>
      <c r="V62" s="111">
        <f t="shared" si="213"/>
        <v>0</v>
      </c>
      <c r="W62" s="111">
        <f t="shared" si="213"/>
        <v>0</v>
      </c>
      <c r="X62" s="111">
        <f t="shared" si="213"/>
        <v>0</v>
      </c>
      <c r="Y62" s="111">
        <f t="shared" si="213"/>
        <v>0</v>
      </c>
      <c r="Z62" s="111">
        <f t="shared" si="213"/>
        <v>0</v>
      </c>
      <c r="AA62" s="114"/>
      <c r="AB62" s="111">
        <f t="shared" ref="AB62:AK62" si="214">ROUND(Q61*E$11/12,2)</f>
        <v>0</v>
      </c>
      <c r="AC62" s="111">
        <f t="shared" si="214"/>
        <v>0</v>
      </c>
      <c r="AD62" s="111">
        <f t="shared" si="214"/>
        <v>4</v>
      </c>
      <c r="AE62" s="111">
        <f t="shared" si="214"/>
        <v>47.63</v>
      </c>
      <c r="AF62" s="111">
        <f t="shared" si="214"/>
        <v>96.46</v>
      </c>
      <c r="AG62" s="111">
        <f t="shared" si="214"/>
        <v>0</v>
      </c>
      <c r="AH62" s="111">
        <f t="shared" si="214"/>
        <v>0</v>
      </c>
      <c r="AI62" s="111">
        <f t="shared" si="214"/>
        <v>0</v>
      </c>
      <c r="AJ62" s="111">
        <f t="shared" si="214"/>
        <v>0</v>
      </c>
      <c r="AK62" s="111">
        <f t="shared" si="214"/>
        <v>0</v>
      </c>
      <c r="AL62" s="111">
        <f t="shared" si="22"/>
        <v>148.09</v>
      </c>
      <c r="AM62" s="115"/>
      <c r="AN62" s="111">
        <f t="shared" ref="AN62:AW62" si="215">IF(Q61&gt;0,IF((Q61+AB62)&lt;E$12,Q61+AB62,E$12),0)</f>
        <v>0</v>
      </c>
      <c r="AO62" s="111">
        <f t="shared" si="215"/>
        <v>0</v>
      </c>
      <c r="AP62" s="111">
        <f t="shared" si="215"/>
        <v>25</v>
      </c>
      <c r="AQ62" s="111">
        <f t="shared" si="215"/>
        <v>55</v>
      </c>
      <c r="AR62" s="111">
        <f t="shared" si="215"/>
        <v>110</v>
      </c>
      <c r="AS62" s="111">
        <f t="shared" si="215"/>
        <v>0</v>
      </c>
      <c r="AT62" s="111">
        <f t="shared" si="215"/>
        <v>0</v>
      </c>
      <c r="AU62" s="111">
        <f t="shared" si="215"/>
        <v>0</v>
      </c>
      <c r="AV62" s="111">
        <f t="shared" si="215"/>
        <v>0</v>
      </c>
      <c r="AW62" s="111">
        <f t="shared" si="215"/>
        <v>0</v>
      </c>
      <c r="AX62" s="111">
        <f t="shared" si="24"/>
        <v>190</v>
      </c>
      <c r="AY62" s="111"/>
      <c r="AZ62" s="113">
        <f t="shared" si="25"/>
        <v>0</v>
      </c>
      <c r="BA62" s="111">
        <f t="shared" ref="BA62:BI62" si="216">IF(R61&lt;=0,0,IF($C62&lt;=SUM($AZ62:AZ62),0,IF(AO62+$C62-SUM($AZ62:AZ62)&gt;R61+AC62,R61+AC62-AO62,$C62-SUM($AZ62:AZ62))))</f>
        <v>0</v>
      </c>
      <c r="BB62" s="111">
        <f t="shared" si="216"/>
        <v>310</v>
      </c>
      <c r="BC62" s="111">
        <f t="shared" si="216"/>
        <v>0</v>
      </c>
      <c r="BD62" s="111">
        <f t="shared" si="216"/>
        <v>0</v>
      </c>
      <c r="BE62" s="111">
        <f t="shared" si="216"/>
        <v>0</v>
      </c>
      <c r="BF62" s="111">
        <f t="shared" si="216"/>
        <v>0</v>
      </c>
      <c r="BG62" s="111">
        <f t="shared" si="216"/>
        <v>0</v>
      </c>
      <c r="BH62" s="111">
        <f t="shared" si="216"/>
        <v>0</v>
      </c>
      <c r="BI62" s="111">
        <f t="shared" si="216"/>
        <v>0</v>
      </c>
      <c r="BJ62" s="53"/>
      <c r="BK62" s="53"/>
    </row>
    <row r="63" ht="10.5" customHeight="1">
      <c r="A63" s="107">
        <f t="shared" si="16"/>
        <v>41</v>
      </c>
      <c r="B63" s="108">
        <f t="shared" si="17"/>
        <v>44986</v>
      </c>
      <c r="C63" s="109">
        <f t="shared" si="18"/>
        <v>310</v>
      </c>
      <c r="D63" s="110"/>
      <c r="E63" s="111">
        <f t="shared" ref="E63:N63" si="217">AN63+AZ63</f>
        <v>0</v>
      </c>
      <c r="F63" s="111">
        <f t="shared" si="217"/>
        <v>0</v>
      </c>
      <c r="G63" s="111">
        <f t="shared" si="217"/>
        <v>335</v>
      </c>
      <c r="H63" s="111">
        <f t="shared" si="217"/>
        <v>55</v>
      </c>
      <c r="I63" s="111">
        <f t="shared" si="217"/>
        <v>110</v>
      </c>
      <c r="J63" s="111">
        <f t="shared" si="217"/>
        <v>0</v>
      </c>
      <c r="K63" s="111">
        <f t="shared" si="217"/>
        <v>0</v>
      </c>
      <c r="L63" s="111">
        <f t="shared" si="217"/>
        <v>0</v>
      </c>
      <c r="M63" s="111">
        <f t="shared" si="217"/>
        <v>0</v>
      </c>
      <c r="N63" s="111">
        <f t="shared" si="217"/>
        <v>0</v>
      </c>
      <c r="O63" s="112"/>
      <c r="P63" s="111">
        <f t="shared" si="11"/>
        <v>13831.72</v>
      </c>
      <c r="Q63" s="111">
        <f t="shared" ref="Q63:Z63" si="218">IF(E$10=0,0,ROUND(Q62-(E63-AB63),2))</f>
        <v>0</v>
      </c>
      <c r="R63" s="111">
        <f t="shared" si="218"/>
        <v>0</v>
      </c>
      <c r="S63" s="111">
        <f t="shared" si="218"/>
        <v>536.23</v>
      </c>
      <c r="T63" s="111">
        <f t="shared" si="218"/>
        <v>4748.17</v>
      </c>
      <c r="U63" s="111">
        <f t="shared" si="218"/>
        <v>8547.32</v>
      </c>
      <c r="V63" s="111">
        <f t="shared" si="218"/>
        <v>0</v>
      </c>
      <c r="W63" s="111">
        <f t="shared" si="218"/>
        <v>0</v>
      </c>
      <c r="X63" s="111">
        <f t="shared" si="218"/>
        <v>0</v>
      </c>
      <c r="Y63" s="111">
        <f t="shared" si="218"/>
        <v>0</v>
      </c>
      <c r="Z63" s="111">
        <f t="shared" si="218"/>
        <v>0</v>
      </c>
      <c r="AA63" s="114"/>
      <c r="AB63" s="111">
        <f t="shared" ref="AB63:AK63" si="219">ROUND(Q62*E$11/12,2)</f>
        <v>0</v>
      </c>
      <c r="AC63" s="111">
        <f t="shared" si="219"/>
        <v>0</v>
      </c>
      <c r="AD63" s="111">
        <f t="shared" si="219"/>
        <v>2.89</v>
      </c>
      <c r="AE63" s="111">
        <f t="shared" si="219"/>
        <v>47.56</v>
      </c>
      <c r="AF63" s="111">
        <f t="shared" si="219"/>
        <v>96.31</v>
      </c>
      <c r="AG63" s="111">
        <f t="shared" si="219"/>
        <v>0</v>
      </c>
      <c r="AH63" s="111">
        <f t="shared" si="219"/>
        <v>0</v>
      </c>
      <c r="AI63" s="111">
        <f t="shared" si="219"/>
        <v>0</v>
      </c>
      <c r="AJ63" s="111">
        <f t="shared" si="219"/>
        <v>0</v>
      </c>
      <c r="AK63" s="111">
        <f t="shared" si="219"/>
        <v>0</v>
      </c>
      <c r="AL63" s="111">
        <f t="shared" si="22"/>
        <v>146.76</v>
      </c>
      <c r="AM63" s="115"/>
      <c r="AN63" s="111">
        <f t="shared" ref="AN63:AW63" si="220">IF(Q62&gt;0,IF((Q62+AB63)&lt;E$12,Q62+AB63,E$12),0)</f>
        <v>0</v>
      </c>
      <c r="AO63" s="111">
        <f t="shared" si="220"/>
        <v>0</v>
      </c>
      <c r="AP63" s="111">
        <f t="shared" si="220"/>
        <v>25</v>
      </c>
      <c r="AQ63" s="111">
        <f t="shared" si="220"/>
        <v>55</v>
      </c>
      <c r="AR63" s="111">
        <f t="shared" si="220"/>
        <v>110</v>
      </c>
      <c r="AS63" s="111">
        <f t="shared" si="220"/>
        <v>0</v>
      </c>
      <c r="AT63" s="111">
        <f t="shared" si="220"/>
        <v>0</v>
      </c>
      <c r="AU63" s="111">
        <f t="shared" si="220"/>
        <v>0</v>
      </c>
      <c r="AV63" s="111">
        <f t="shared" si="220"/>
        <v>0</v>
      </c>
      <c r="AW63" s="111">
        <f t="shared" si="220"/>
        <v>0</v>
      </c>
      <c r="AX63" s="111">
        <f t="shared" si="24"/>
        <v>190</v>
      </c>
      <c r="AY63" s="111"/>
      <c r="AZ63" s="113">
        <f t="shared" si="25"/>
        <v>0</v>
      </c>
      <c r="BA63" s="111">
        <f t="shared" ref="BA63:BI63" si="221">IF(R62&lt;=0,0,IF($C63&lt;=SUM($AZ63:AZ63),0,IF(AO63+$C63-SUM($AZ63:AZ63)&gt;R62+AC63,R62+AC63-AO63,$C63-SUM($AZ63:AZ63))))</f>
        <v>0</v>
      </c>
      <c r="BB63" s="111">
        <f t="shared" si="221"/>
        <v>310</v>
      </c>
      <c r="BC63" s="111">
        <f t="shared" si="221"/>
        <v>0</v>
      </c>
      <c r="BD63" s="111">
        <f t="shared" si="221"/>
        <v>0</v>
      </c>
      <c r="BE63" s="111">
        <f t="shared" si="221"/>
        <v>0</v>
      </c>
      <c r="BF63" s="111">
        <f t="shared" si="221"/>
        <v>0</v>
      </c>
      <c r="BG63" s="111">
        <f t="shared" si="221"/>
        <v>0</v>
      </c>
      <c r="BH63" s="111">
        <f t="shared" si="221"/>
        <v>0</v>
      </c>
      <c r="BI63" s="111">
        <f t="shared" si="221"/>
        <v>0</v>
      </c>
      <c r="BJ63" s="53"/>
      <c r="BK63" s="53"/>
    </row>
    <row r="64" ht="10.5" customHeight="1">
      <c r="A64" s="107">
        <f t="shared" si="16"/>
        <v>42</v>
      </c>
      <c r="B64" s="108">
        <f t="shared" si="17"/>
        <v>45017</v>
      </c>
      <c r="C64" s="109">
        <f t="shared" si="18"/>
        <v>310</v>
      </c>
      <c r="D64" s="110"/>
      <c r="E64" s="111">
        <f t="shared" ref="E64:N64" si="222">AN64+AZ64</f>
        <v>0</v>
      </c>
      <c r="F64" s="111">
        <f t="shared" si="222"/>
        <v>0</v>
      </c>
      <c r="G64" s="111">
        <f t="shared" si="222"/>
        <v>335</v>
      </c>
      <c r="H64" s="111">
        <f t="shared" si="222"/>
        <v>55</v>
      </c>
      <c r="I64" s="111">
        <f t="shared" si="222"/>
        <v>110</v>
      </c>
      <c r="J64" s="111">
        <f t="shared" si="222"/>
        <v>0</v>
      </c>
      <c r="K64" s="111">
        <f t="shared" si="222"/>
        <v>0</v>
      </c>
      <c r="L64" s="111">
        <f t="shared" si="222"/>
        <v>0</v>
      </c>
      <c r="M64" s="111">
        <f t="shared" si="222"/>
        <v>0</v>
      </c>
      <c r="N64" s="111">
        <f t="shared" si="222"/>
        <v>0</v>
      </c>
      <c r="O64" s="112"/>
      <c r="P64" s="111">
        <f t="shared" si="11"/>
        <v>13477.15</v>
      </c>
      <c r="Q64" s="111">
        <f t="shared" ref="Q64:Z64" si="223">IF(E$10=0,0,ROUND(Q63-(E64-AB64),2))</f>
        <v>0</v>
      </c>
      <c r="R64" s="111">
        <f t="shared" si="223"/>
        <v>0</v>
      </c>
      <c r="S64" s="111">
        <f t="shared" si="223"/>
        <v>203.02</v>
      </c>
      <c r="T64" s="111">
        <f t="shared" si="223"/>
        <v>4740.65</v>
      </c>
      <c r="U64" s="111">
        <f t="shared" si="223"/>
        <v>8533.48</v>
      </c>
      <c r="V64" s="111">
        <f t="shared" si="223"/>
        <v>0</v>
      </c>
      <c r="W64" s="111">
        <f t="shared" si="223"/>
        <v>0</v>
      </c>
      <c r="X64" s="111">
        <f t="shared" si="223"/>
        <v>0</v>
      </c>
      <c r="Y64" s="111">
        <f t="shared" si="223"/>
        <v>0</v>
      </c>
      <c r="Z64" s="111">
        <f t="shared" si="223"/>
        <v>0</v>
      </c>
      <c r="AA64" s="114"/>
      <c r="AB64" s="111">
        <f t="shared" ref="AB64:AK64" si="224">ROUND(Q63*E$11/12,2)</f>
        <v>0</v>
      </c>
      <c r="AC64" s="111">
        <f t="shared" si="224"/>
        <v>0</v>
      </c>
      <c r="AD64" s="111">
        <f t="shared" si="224"/>
        <v>1.79</v>
      </c>
      <c r="AE64" s="111">
        <f t="shared" si="224"/>
        <v>47.48</v>
      </c>
      <c r="AF64" s="111">
        <f t="shared" si="224"/>
        <v>96.16</v>
      </c>
      <c r="AG64" s="111">
        <f t="shared" si="224"/>
        <v>0</v>
      </c>
      <c r="AH64" s="111">
        <f t="shared" si="224"/>
        <v>0</v>
      </c>
      <c r="AI64" s="111">
        <f t="shared" si="224"/>
        <v>0</v>
      </c>
      <c r="AJ64" s="111">
        <f t="shared" si="224"/>
        <v>0</v>
      </c>
      <c r="AK64" s="111">
        <f t="shared" si="224"/>
        <v>0</v>
      </c>
      <c r="AL64" s="111">
        <f t="shared" si="22"/>
        <v>145.43</v>
      </c>
      <c r="AM64" s="115"/>
      <c r="AN64" s="111">
        <f t="shared" ref="AN64:AW64" si="225">IF(Q63&gt;0,IF((Q63+AB64)&lt;E$12,Q63+AB64,E$12),0)</f>
        <v>0</v>
      </c>
      <c r="AO64" s="111">
        <f t="shared" si="225"/>
        <v>0</v>
      </c>
      <c r="AP64" s="111">
        <f t="shared" si="225"/>
        <v>25</v>
      </c>
      <c r="AQ64" s="111">
        <f t="shared" si="225"/>
        <v>55</v>
      </c>
      <c r="AR64" s="111">
        <f t="shared" si="225"/>
        <v>110</v>
      </c>
      <c r="AS64" s="111">
        <f t="shared" si="225"/>
        <v>0</v>
      </c>
      <c r="AT64" s="111">
        <f t="shared" si="225"/>
        <v>0</v>
      </c>
      <c r="AU64" s="111">
        <f t="shared" si="225"/>
        <v>0</v>
      </c>
      <c r="AV64" s="111">
        <f t="shared" si="225"/>
        <v>0</v>
      </c>
      <c r="AW64" s="111">
        <f t="shared" si="225"/>
        <v>0</v>
      </c>
      <c r="AX64" s="111">
        <f t="shared" si="24"/>
        <v>190</v>
      </c>
      <c r="AY64" s="111"/>
      <c r="AZ64" s="113">
        <f t="shared" si="25"/>
        <v>0</v>
      </c>
      <c r="BA64" s="111">
        <f t="shared" ref="BA64:BI64" si="226">IF(R63&lt;=0,0,IF($C64&lt;=SUM($AZ64:AZ64),0,IF(AO64+$C64-SUM($AZ64:AZ64)&gt;R63+AC64,R63+AC64-AO64,$C64-SUM($AZ64:AZ64))))</f>
        <v>0</v>
      </c>
      <c r="BB64" s="111">
        <f t="shared" si="226"/>
        <v>310</v>
      </c>
      <c r="BC64" s="111">
        <f t="shared" si="226"/>
        <v>0</v>
      </c>
      <c r="BD64" s="111">
        <f t="shared" si="226"/>
        <v>0</v>
      </c>
      <c r="BE64" s="111">
        <f t="shared" si="226"/>
        <v>0</v>
      </c>
      <c r="BF64" s="111">
        <f t="shared" si="226"/>
        <v>0</v>
      </c>
      <c r="BG64" s="111">
        <f t="shared" si="226"/>
        <v>0</v>
      </c>
      <c r="BH64" s="111">
        <f t="shared" si="226"/>
        <v>0</v>
      </c>
      <c r="BI64" s="111">
        <f t="shared" si="226"/>
        <v>0</v>
      </c>
      <c r="BJ64" s="53"/>
      <c r="BK64" s="53"/>
    </row>
    <row r="65" ht="10.5" customHeight="1">
      <c r="A65" s="107">
        <f t="shared" si="16"/>
        <v>43</v>
      </c>
      <c r="B65" s="108">
        <f t="shared" si="17"/>
        <v>45047</v>
      </c>
      <c r="C65" s="109">
        <f t="shared" si="18"/>
        <v>310</v>
      </c>
      <c r="D65" s="110"/>
      <c r="E65" s="111">
        <f t="shared" ref="E65:N65" si="227">AN65+AZ65</f>
        <v>0</v>
      </c>
      <c r="F65" s="111">
        <f t="shared" si="227"/>
        <v>0</v>
      </c>
      <c r="G65" s="111">
        <f t="shared" si="227"/>
        <v>203.7</v>
      </c>
      <c r="H65" s="111">
        <f t="shared" si="227"/>
        <v>186.3</v>
      </c>
      <c r="I65" s="111">
        <f t="shared" si="227"/>
        <v>110</v>
      </c>
      <c r="J65" s="111">
        <f t="shared" si="227"/>
        <v>0</v>
      </c>
      <c r="K65" s="111">
        <f t="shared" si="227"/>
        <v>0</v>
      </c>
      <c r="L65" s="111">
        <f t="shared" si="227"/>
        <v>0</v>
      </c>
      <c r="M65" s="111">
        <f t="shared" si="227"/>
        <v>0</v>
      </c>
      <c r="N65" s="111">
        <f t="shared" si="227"/>
        <v>0</v>
      </c>
      <c r="O65" s="112"/>
      <c r="P65" s="111">
        <f t="shared" si="11"/>
        <v>13121.24</v>
      </c>
      <c r="Q65" s="111">
        <f t="shared" ref="Q65:Z65" si="228">IF(E$10=0,0,ROUND(Q64-(E65-AB65),2))</f>
        <v>0</v>
      </c>
      <c r="R65" s="111">
        <f t="shared" si="228"/>
        <v>0</v>
      </c>
      <c r="S65" s="111">
        <f t="shared" si="228"/>
        <v>0</v>
      </c>
      <c r="T65" s="111">
        <f t="shared" si="228"/>
        <v>4601.76</v>
      </c>
      <c r="U65" s="111">
        <f t="shared" si="228"/>
        <v>8519.48</v>
      </c>
      <c r="V65" s="111">
        <f t="shared" si="228"/>
        <v>0</v>
      </c>
      <c r="W65" s="111">
        <f t="shared" si="228"/>
        <v>0</v>
      </c>
      <c r="X65" s="111">
        <f t="shared" si="228"/>
        <v>0</v>
      </c>
      <c r="Y65" s="111">
        <f t="shared" si="228"/>
        <v>0</v>
      </c>
      <c r="Z65" s="111">
        <f t="shared" si="228"/>
        <v>0</v>
      </c>
      <c r="AA65" s="114"/>
      <c r="AB65" s="111">
        <f t="shared" ref="AB65:AK65" si="229">ROUND(Q64*E$11/12,2)</f>
        <v>0</v>
      </c>
      <c r="AC65" s="111">
        <f t="shared" si="229"/>
        <v>0</v>
      </c>
      <c r="AD65" s="111">
        <f t="shared" si="229"/>
        <v>0.68</v>
      </c>
      <c r="AE65" s="111">
        <f t="shared" si="229"/>
        <v>47.41</v>
      </c>
      <c r="AF65" s="111">
        <f t="shared" si="229"/>
        <v>96</v>
      </c>
      <c r="AG65" s="111">
        <f t="shared" si="229"/>
        <v>0</v>
      </c>
      <c r="AH65" s="111">
        <f t="shared" si="229"/>
        <v>0</v>
      </c>
      <c r="AI65" s="111">
        <f t="shared" si="229"/>
        <v>0</v>
      </c>
      <c r="AJ65" s="111">
        <f t="shared" si="229"/>
        <v>0</v>
      </c>
      <c r="AK65" s="111">
        <f t="shared" si="229"/>
        <v>0</v>
      </c>
      <c r="AL65" s="111">
        <f t="shared" si="22"/>
        <v>144.09</v>
      </c>
      <c r="AM65" s="115"/>
      <c r="AN65" s="111">
        <f t="shared" ref="AN65:AW65" si="230">IF(Q64&gt;0,IF((Q64+AB65)&lt;E$12,Q64+AB65,E$12),0)</f>
        <v>0</v>
      </c>
      <c r="AO65" s="111">
        <f t="shared" si="230"/>
        <v>0</v>
      </c>
      <c r="AP65" s="111">
        <f t="shared" si="230"/>
        <v>25</v>
      </c>
      <c r="AQ65" s="111">
        <f t="shared" si="230"/>
        <v>55</v>
      </c>
      <c r="AR65" s="111">
        <f t="shared" si="230"/>
        <v>110</v>
      </c>
      <c r="AS65" s="111">
        <f t="shared" si="230"/>
        <v>0</v>
      </c>
      <c r="AT65" s="111">
        <f t="shared" si="230"/>
        <v>0</v>
      </c>
      <c r="AU65" s="111">
        <f t="shared" si="230"/>
        <v>0</v>
      </c>
      <c r="AV65" s="111">
        <f t="shared" si="230"/>
        <v>0</v>
      </c>
      <c r="AW65" s="111">
        <f t="shared" si="230"/>
        <v>0</v>
      </c>
      <c r="AX65" s="111">
        <f t="shared" si="24"/>
        <v>190</v>
      </c>
      <c r="AY65" s="111"/>
      <c r="AZ65" s="113">
        <f t="shared" si="25"/>
        <v>0</v>
      </c>
      <c r="BA65" s="111">
        <f t="shared" ref="BA65:BI65" si="231">IF(R64&lt;=0,0,IF($C65&lt;=SUM($AZ65:AZ65),0,IF(AO65+$C65-SUM($AZ65:AZ65)&gt;R64+AC65,R64+AC65-AO65,$C65-SUM($AZ65:AZ65))))</f>
        <v>0</v>
      </c>
      <c r="BB65" s="111">
        <f t="shared" si="231"/>
        <v>178.7</v>
      </c>
      <c r="BC65" s="111">
        <f t="shared" si="231"/>
        <v>131.3</v>
      </c>
      <c r="BD65" s="111">
        <f t="shared" si="231"/>
        <v>0</v>
      </c>
      <c r="BE65" s="111">
        <f t="shared" si="231"/>
        <v>0</v>
      </c>
      <c r="BF65" s="111">
        <f t="shared" si="231"/>
        <v>0</v>
      </c>
      <c r="BG65" s="111">
        <f t="shared" si="231"/>
        <v>0</v>
      </c>
      <c r="BH65" s="111">
        <f t="shared" si="231"/>
        <v>0</v>
      </c>
      <c r="BI65" s="111">
        <f t="shared" si="231"/>
        <v>0</v>
      </c>
      <c r="BJ65" s="53"/>
      <c r="BK65" s="53"/>
    </row>
    <row r="66" ht="10.5" customHeight="1">
      <c r="A66" s="107">
        <f t="shared" si="16"/>
        <v>44</v>
      </c>
      <c r="B66" s="108">
        <f t="shared" si="17"/>
        <v>45078</v>
      </c>
      <c r="C66" s="109">
        <f t="shared" si="18"/>
        <v>335</v>
      </c>
      <c r="D66" s="110"/>
      <c r="E66" s="111">
        <f t="shared" ref="E66:N66" si="232">AN66+AZ66</f>
        <v>0</v>
      </c>
      <c r="F66" s="111">
        <f t="shared" si="232"/>
        <v>0</v>
      </c>
      <c r="G66" s="111">
        <f t="shared" si="232"/>
        <v>0</v>
      </c>
      <c r="H66" s="111">
        <f t="shared" si="232"/>
        <v>390</v>
      </c>
      <c r="I66" s="111">
        <f t="shared" si="232"/>
        <v>110</v>
      </c>
      <c r="J66" s="111">
        <f t="shared" si="232"/>
        <v>0</v>
      </c>
      <c r="K66" s="111">
        <f t="shared" si="232"/>
        <v>0</v>
      </c>
      <c r="L66" s="111">
        <f t="shared" si="232"/>
        <v>0</v>
      </c>
      <c r="M66" s="111">
        <f t="shared" si="232"/>
        <v>0</v>
      </c>
      <c r="N66" s="111">
        <f t="shared" si="232"/>
        <v>0</v>
      </c>
      <c r="O66" s="112"/>
      <c r="P66" s="111">
        <f t="shared" si="11"/>
        <v>12763.1</v>
      </c>
      <c r="Q66" s="111">
        <f t="shared" ref="Q66:Z66" si="233">IF(E$10=0,0,ROUND(Q65-(E66-AB66),2))</f>
        <v>0</v>
      </c>
      <c r="R66" s="111">
        <f t="shared" si="233"/>
        <v>0</v>
      </c>
      <c r="S66" s="111">
        <f t="shared" si="233"/>
        <v>0</v>
      </c>
      <c r="T66" s="111">
        <f t="shared" si="233"/>
        <v>4257.78</v>
      </c>
      <c r="U66" s="111">
        <f t="shared" si="233"/>
        <v>8505.32</v>
      </c>
      <c r="V66" s="111">
        <f t="shared" si="233"/>
        <v>0</v>
      </c>
      <c r="W66" s="111">
        <f t="shared" si="233"/>
        <v>0</v>
      </c>
      <c r="X66" s="111">
        <f t="shared" si="233"/>
        <v>0</v>
      </c>
      <c r="Y66" s="111">
        <f t="shared" si="233"/>
        <v>0</v>
      </c>
      <c r="Z66" s="111">
        <f t="shared" si="233"/>
        <v>0</v>
      </c>
      <c r="AA66" s="114"/>
      <c r="AB66" s="111">
        <f t="shared" ref="AB66:AK66" si="234">ROUND(Q65*E$11/12,2)</f>
        <v>0</v>
      </c>
      <c r="AC66" s="111">
        <f t="shared" si="234"/>
        <v>0</v>
      </c>
      <c r="AD66" s="111">
        <f t="shared" si="234"/>
        <v>0</v>
      </c>
      <c r="AE66" s="111">
        <f t="shared" si="234"/>
        <v>46.02</v>
      </c>
      <c r="AF66" s="111">
        <f t="shared" si="234"/>
        <v>95.84</v>
      </c>
      <c r="AG66" s="111">
        <f t="shared" si="234"/>
        <v>0</v>
      </c>
      <c r="AH66" s="111">
        <f t="shared" si="234"/>
        <v>0</v>
      </c>
      <c r="AI66" s="111">
        <f t="shared" si="234"/>
        <v>0</v>
      </c>
      <c r="AJ66" s="111">
        <f t="shared" si="234"/>
        <v>0</v>
      </c>
      <c r="AK66" s="111">
        <f t="shared" si="234"/>
        <v>0</v>
      </c>
      <c r="AL66" s="111">
        <f t="shared" si="22"/>
        <v>141.86</v>
      </c>
      <c r="AM66" s="115"/>
      <c r="AN66" s="111">
        <f t="shared" ref="AN66:AW66" si="235">IF(Q65&gt;0,IF((Q65+AB66)&lt;E$12,Q65+AB66,E$12),0)</f>
        <v>0</v>
      </c>
      <c r="AO66" s="111">
        <f t="shared" si="235"/>
        <v>0</v>
      </c>
      <c r="AP66" s="111">
        <f t="shared" si="235"/>
        <v>0</v>
      </c>
      <c r="AQ66" s="111">
        <f t="shared" si="235"/>
        <v>55</v>
      </c>
      <c r="AR66" s="111">
        <f t="shared" si="235"/>
        <v>110</v>
      </c>
      <c r="AS66" s="111">
        <f t="shared" si="235"/>
        <v>0</v>
      </c>
      <c r="AT66" s="111">
        <f t="shared" si="235"/>
        <v>0</v>
      </c>
      <c r="AU66" s="111">
        <f t="shared" si="235"/>
        <v>0</v>
      </c>
      <c r="AV66" s="111">
        <f t="shared" si="235"/>
        <v>0</v>
      </c>
      <c r="AW66" s="111">
        <f t="shared" si="235"/>
        <v>0</v>
      </c>
      <c r="AX66" s="111">
        <f t="shared" si="24"/>
        <v>165</v>
      </c>
      <c r="AY66" s="111"/>
      <c r="AZ66" s="113">
        <f t="shared" si="25"/>
        <v>0</v>
      </c>
      <c r="BA66" s="111">
        <f t="shared" ref="BA66:BI66" si="236">IF(R65&lt;=0,0,IF($C66&lt;=SUM($AZ66:AZ66),0,IF(AO66+$C66-SUM($AZ66:AZ66)&gt;R65+AC66,R65+AC66-AO66,$C66-SUM($AZ66:AZ66))))</f>
        <v>0</v>
      </c>
      <c r="BB66" s="111">
        <f t="shared" si="236"/>
        <v>0</v>
      </c>
      <c r="BC66" s="111">
        <f t="shared" si="236"/>
        <v>335</v>
      </c>
      <c r="BD66" s="111">
        <f t="shared" si="236"/>
        <v>0</v>
      </c>
      <c r="BE66" s="111">
        <f t="shared" si="236"/>
        <v>0</v>
      </c>
      <c r="BF66" s="111">
        <f t="shared" si="236"/>
        <v>0</v>
      </c>
      <c r="BG66" s="111">
        <f t="shared" si="236"/>
        <v>0</v>
      </c>
      <c r="BH66" s="111">
        <f t="shared" si="236"/>
        <v>0</v>
      </c>
      <c r="BI66" s="111">
        <f t="shared" si="236"/>
        <v>0</v>
      </c>
      <c r="BJ66" s="53"/>
      <c r="BK66" s="53"/>
    </row>
    <row r="67" ht="10.5" customHeight="1">
      <c r="A67" s="107">
        <f t="shared" si="16"/>
        <v>45</v>
      </c>
      <c r="B67" s="108">
        <f t="shared" si="17"/>
        <v>45108</v>
      </c>
      <c r="C67" s="109">
        <f t="shared" si="18"/>
        <v>335</v>
      </c>
      <c r="D67" s="110"/>
      <c r="E67" s="111">
        <f t="shared" ref="E67:N67" si="237">AN67+AZ67</f>
        <v>0</v>
      </c>
      <c r="F67" s="111">
        <f t="shared" si="237"/>
        <v>0</v>
      </c>
      <c r="G67" s="111">
        <f t="shared" si="237"/>
        <v>0</v>
      </c>
      <c r="H67" s="111">
        <f t="shared" si="237"/>
        <v>390</v>
      </c>
      <c r="I67" s="111">
        <f t="shared" si="237"/>
        <v>110</v>
      </c>
      <c r="J67" s="111">
        <f t="shared" si="237"/>
        <v>0</v>
      </c>
      <c r="K67" s="111">
        <f t="shared" si="237"/>
        <v>0</v>
      </c>
      <c r="L67" s="111">
        <f t="shared" si="237"/>
        <v>0</v>
      </c>
      <c r="M67" s="111">
        <f t="shared" si="237"/>
        <v>0</v>
      </c>
      <c r="N67" s="111">
        <f t="shared" si="237"/>
        <v>0</v>
      </c>
      <c r="O67" s="112"/>
      <c r="P67" s="111">
        <f t="shared" si="11"/>
        <v>12401.36</v>
      </c>
      <c r="Q67" s="111">
        <f t="shared" ref="Q67:Z67" si="238">IF(E$10=0,0,ROUND(Q66-(E67-AB67),2))</f>
        <v>0</v>
      </c>
      <c r="R67" s="111">
        <f t="shared" si="238"/>
        <v>0</v>
      </c>
      <c r="S67" s="111">
        <f t="shared" si="238"/>
        <v>0</v>
      </c>
      <c r="T67" s="111">
        <f t="shared" si="238"/>
        <v>3910.36</v>
      </c>
      <c r="U67" s="111">
        <f t="shared" si="238"/>
        <v>8491</v>
      </c>
      <c r="V67" s="111">
        <f t="shared" si="238"/>
        <v>0</v>
      </c>
      <c r="W67" s="111">
        <f t="shared" si="238"/>
        <v>0</v>
      </c>
      <c r="X67" s="111">
        <f t="shared" si="238"/>
        <v>0</v>
      </c>
      <c r="Y67" s="111">
        <f t="shared" si="238"/>
        <v>0</v>
      </c>
      <c r="Z67" s="111">
        <f t="shared" si="238"/>
        <v>0</v>
      </c>
      <c r="AA67" s="114"/>
      <c r="AB67" s="111">
        <f t="shared" ref="AB67:AK67" si="239">ROUND(Q66*E$11/12,2)</f>
        <v>0</v>
      </c>
      <c r="AC67" s="111">
        <f t="shared" si="239"/>
        <v>0</v>
      </c>
      <c r="AD67" s="111">
        <f t="shared" si="239"/>
        <v>0</v>
      </c>
      <c r="AE67" s="111">
        <f t="shared" si="239"/>
        <v>42.58</v>
      </c>
      <c r="AF67" s="111">
        <f t="shared" si="239"/>
        <v>95.68</v>
      </c>
      <c r="AG67" s="111">
        <f t="shared" si="239"/>
        <v>0</v>
      </c>
      <c r="AH67" s="111">
        <f t="shared" si="239"/>
        <v>0</v>
      </c>
      <c r="AI67" s="111">
        <f t="shared" si="239"/>
        <v>0</v>
      </c>
      <c r="AJ67" s="111">
        <f t="shared" si="239"/>
        <v>0</v>
      </c>
      <c r="AK67" s="111">
        <f t="shared" si="239"/>
        <v>0</v>
      </c>
      <c r="AL67" s="111">
        <f t="shared" si="22"/>
        <v>138.26</v>
      </c>
      <c r="AM67" s="115"/>
      <c r="AN67" s="111">
        <f t="shared" ref="AN67:AW67" si="240">IF(Q66&gt;0,IF((Q66+AB67)&lt;E$12,Q66+AB67,E$12),0)</f>
        <v>0</v>
      </c>
      <c r="AO67" s="111">
        <f t="shared" si="240"/>
        <v>0</v>
      </c>
      <c r="AP67" s="111">
        <f t="shared" si="240"/>
        <v>0</v>
      </c>
      <c r="AQ67" s="111">
        <f t="shared" si="240"/>
        <v>55</v>
      </c>
      <c r="AR67" s="111">
        <f t="shared" si="240"/>
        <v>110</v>
      </c>
      <c r="AS67" s="111">
        <f t="shared" si="240"/>
        <v>0</v>
      </c>
      <c r="AT67" s="111">
        <f t="shared" si="240"/>
        <v>0</v>
      </c>
      <c r="AU67" s="111">
        <f t="shared" si="240"/>
        <v>0</v>
      </c>
      <c r="AV67" s="111">
        <f t="shared" si="240"/>
        <v>0</v>
      </c>
      <c r="AW67" s="111">
        <f t="shared" si="240"/>
        <v>0</v>
      </c>
      <c r="AX67" s="111">
        <f t="shared" si="24"/>
        <v>165</v>
      </c>
      <c r="AY67" s="111"/>
      <c r="AZ67" s="113">
        <f t="shared" si="25"/>
        <v>0</v>
      </c>
      <c r="BA67" s="111">
        <f t="shared" ref="BA67:BI67" si="241">IF(R66&lt;=0,0,IF($C67&lt;=SUM($AZ67:AZ67),0,IF(AO67+$C67-SUM($AZ67:AZ67)&gt;R66+AC67,R66+AC67-AO67,$C67-SUM($AZ67:AZ67))))</f>
        <v>0</v>
      </c>
      <c r="BB67" s="111">
        <f t="shared" si="241"/>
        <v>0</v>
      </c>
      <c r="BC67" s="111">
        <f t="shared" si="241"/>
        <v>335</v>
      </c>
      <c r="BD67" s="111">
        <f t="shared" si="241"/>
        <v>0</v>
      </c>
      <c r="BE67" s="111">
        <f t="shared" si="241"/>
        <v>0</v>
      </c>
      <c r="BF67" s="111">
        <f t="shared" si="241"/>
        <v>0</v>
      </c>
      <c r="BG67" s="111">
        <f t="shared" si="241"/>
        <v>0</v>
      </c>
      <c r="BH67" s="111">
        <f t="shared" si="241"/>
        <v>0</v>
      </c>
      <c r="BI67" s="111">
        <f t="shared" si="241"/>
        <v>0</v>
      </c>
      <c r="BJ67" s="53"/>
      <c r="BK67" s="53"/>
    </row>
    <row r="68" ht="10.5" customHeight="1">
      <c r="A68" s="107">
        <f t="shared" si="16"/>
        <v>46</v>
      </c>
      <c r="B68" s="108">
        <f t="shared" si="17"/>
        <v>45139</v>
      </c>
      <c r="C68" s="109">
        <f t="shared" si="18"/>
        <v>335</v>
      </c>
      <c r="D68" s="110"/>
      <c r="E68" s="111">
        <f t="shared" ref="E68:N68" si="242">AN68+AZ68</f>
        <v>0</v>
      </c>
      <c r="F68" s="111">
        <f t="shared" si="242"/>
        <v>0</v>
      </c>
      <c r="G68" s="111">
        <f t="shared" si="242"/>
        <v>0</v>
      </c>
      <c r="H68" s="111">
        <f t="shared" si="242"/>
        <v>390</v>
      </c>
      <c r="I68" s="111">
        <f t="shared" si="242"/>
        <v>110</v>
      </c>
      <c r="J68" s="111">
        <f t="shared" si="242"/>
        <v>0</v>
      </c>
      <c r="K68" s="111">
        <f t="shared" si="242"/>
        <v>0</v>
      </c>
      <c r="L68" s="111">
        <f t="shared" si="242"/>
        <v>0</v>
      </c>
      <c r="M68" s="111">
        <f t="shared" si="242"/>
        <v>0</v>
      </c>
      <c r="N68" s="111">
        <f t="shared" si="242"/>
        <v>0</v>
      </c>
      <c r="O68" s="112"/>
      <c r="P68" s="111">
        <f t="shared" si="11"/>
        <v>12035.98</v>
      </c>
      <c r="Q68" s="111">
        <f t="shared" ref="Q68:Z68" si="243">IF(E$10=0,0,ROUND(Q67-(E68-AB68),2))</f>
        <v>0</v>
      </c>
      <c r="R68" s="111">
        <f t="shared" si="243"/>
        <v>0</v>
      </c>
      <c r="S68" s="111">
        <f t="shared" si="243"/>
        <v>0</v>
      </c>
      <c r="T68" s="111">
        <f t="shared" si="243"/>
        <v>3559.46</v>
      </c>
      <c r="U68" s="111">
        <f t="shared" si="243"/>
        <v>8476.52</v>
      </c>
      <c r="V68" s="111">
        <f t="shared" si="243"/>
        <v>0</v>
      </c>
      <c r="W68" s="111">
        <f t="shared" si="243"/>
        <v>0</v>
      </c>
      <c r="X68" s="111">
        <f t="shared" si="243"/>
        <v>0</v>
      </c>
      <c r="Y68" s="111">
        <f t="shared" si="243"/>
        <v>0</v>
      </c>
      <c r="Z68" s="111">
        <f t="shared" si="243"/>
        <v>0</v>
      </c>
      <c r="AA68" s="114"/>
      <c r="AB68" s="111">
        <f t="shared" ref="AB68:AK68" si="244">ROUND(Q67*E$11/12,2)</f>
        <v>0</v>
      </c>
      <c r="AC68" s="111">
        <f t="shared" si="244"/>
        <v>0</v>
      </c>
      <c r="AD68" s="111">
        <f t="shared" si="244"/>
        <v>0</v>
      </c>
      <c r="AE68" s="111">
        <f t="shared" si="244"/>
        <v>39.1</v>
      </c>
      <c r="AF68" s="111">
        <f t="shared" si="244"/>
        <v>95.52</v>
      </c>
      <c r="AG68" s="111">
        <f t="shared" si="244"/>
        <v>0</v>
      </c>
      <c r="AH68" s="111">
        <f t="shared" si="244"/>
        <v>0</v>
      </c>
      <c r="AI68" s="111">
        <f t="shared" si="244"/>
        <v>0</v>
      </c>
      <c r="AJ68" s="111">
        <f t="shared" si="244"/>
        <v>0</v>
      </c>
      <c r="AK68" s="111">
        <f t="shared" si="244"/>
        <v>0</v>
      </c>
      <c r="AL68" s="111">
        <f t="shared" si="22"/>
        <v>134.62</v>
      </c>
      <c r="AM68" s="115"/>
      <c r="AN68" s="111">
        <f t="shared" ref="AN68:AW68" si="245">IF(Q67&gt;0,IF((Q67+AB68)&lt;E$12,Q67+AB68,E$12),0)</f>
        <v>0</v>
      </c>
      <c r="AO68" s="111">
        <f t="shared" si="245"/>
        <v>0</v>
      </c>
      <c r="AP68" s="111">
        <f t="shared" si="245"/>
        <v>0</v>
      </c>
      <c r="AQ68" s="111">
        <f t="shared" si="245"/>
        <v>55</v>
      </c>
      <c r="AR68" s="111">
        <f t="shared" si="245"/>
        <v>110</v>
      </c>
      <c r="AS68" s="111">
        <f t="shared" si="245"/>
        <v>0</v>
      </c>
      <c r="AT68" s="111">
        <f t="shared" si="245"/>
        <v>0</v>
      </c>
      <c r="AU68" s="111">
        <f t="shared" si="245"/>
        <v>0</v>
      </c>
      <c r="AV68" s="111">
        <f t="shared" si="245"/>
        <v>0</v>
      </c>
      <c r="AW68" s="111">
        <f t="shared" si="245"/>
        <v>0</v>
      </c>
      <c r="AX68" s="111">
        <f t="shared" si="24"/>
        <v>165</v>
      </c>
      <c r="AY68" s="111"/>
      <c r="AZ68" s="113">
        <f t="shared" si="25"/>
        <v>0</v>
      </c>
      <c r="BA68" s="111">
        <f t="shared" ref="BA68:BI68" si="246">IF(R67&lt;=0,0,IF($C68&lt;=SUM($AZ68:AZ68),0,IF(AO68+$C68-SUM($AZ68:AZ68)&gt;R67+AC68,R67+AC68-AO68,$C68-SUM($AZ68:AZ68))))</f>
        <v>0</v>
      </c>
      <c r="BB68" s="111">
        <f t="shared" si="246"/>
        <v>0</v>
      </c>
      <c r="BC68" s="111">
        <f t="shared" si="246"/>
        <v>335</v>
      </c>
      <c r="BD68" s="111">
        <f t="shared" si="246"/>
        <v>0</v>
      </c>
      <c r="BE68" s="111">
        <f t="shared" si="246"/>
        <v>0</v>
      </c>
      <c r="BF68" s="111">
        <f t="shared" si="246"/>
        <v>0</v>
      </c>
      <c r="BG68" s="111">
        <f t="shared" si="246"/>
        <v>0</v>
      </c>
      <c r="BH68" s="111">
        <f t="shared" si="246"/>
        <v>0</v>
      </c>
      <c r="BI68" s="111">
        <f t="shared" si="246"/>
        <v>0</v>
      </c>
      <c r="BJ68" s="53"/>
      <c r="BK68" s="53"/>
    </row>
    <row r="69" ht="10.5" customHeight="1">
      <c r="A69" s="107">
        <f t="shared" si="16"/>
        <v>47</v>
      </c>
      <c r="B69" s="108">
        <f t="shared" si="17"/>
        <v>45170</v>
      </c>
      <c r="C69" s="109">
        <f t="shared" si="18"/>
        <v>335</v>
      </c>
      <c r="D69" s="110"/>
      <c r="E69" s="111">
        <f t="shared" ref="E69:N69" si="247">AN69+AZ69</f>
        <v>0</v>
      </c>
      <c r="F69" s="111">
        <f t="shared" si="247"/>
        <v>0</v>
      </c>
      <c r="G69" s="111">
        <f t="shared" si="247"/>
        <v>0</v>
      </c>
      <c r="H69" s="111">
        <f t="shared" si="247"/>
        <v>390</v>
      </c>
      <c r="I69" s="111">
        <f t="shared" si="247"/>
        <v>110</v>
      </c>
      <c r="J69" s="111">
        <f t="shared" si="247"/>
        <v>0</v>
      </c>
      <c r="K69" s="111">
        <f t="shared" si="247"/>
        <v>0</v>
      </c>
      <c r="L69" s="111">
        <f t="shared" si="247"/>
        <v>0</v>
      </c>
      <c r="M69" s="111">
        <f t="shared" si="247"/>
        <v>0</v>
      </c>
      <c r="N69" s="111">
        <f t="shared" si="247"/>
        <v>0</v>
      </c>
      <c r="O69" s="112"/>
      <c r="P69" s="111">
        <f t="shared" si="11"/>
        <v>11666.93</v>
      </c>
      <c r="Q69" s="111">
        <f t="shared" ref="Q69:Z69" si="248">IF(E$10=0,0,ROUND(Q68-(E69-AB69),2))</f>
        <v>0</v>
      </c>
      <c r="R69" s="111">
        <f t="shared" si="248"/>
        <v>0</v>
      </c>
      <c r="S69" s="111">
        <f t="shared" si="248"/>
        <v>0</v>
      </c>
      <c r="T69" s="111">
        <f t="shared" si="248"/>
        <v>3205.05</v>
      </c>
      <c r="U69" s="111">
        <f t="shared" si="248"/>
        <v>8461.88</v>
      </c>
      <c r="V69" s="111">
        <f t="shared" si="248"/>
        <v>0</v>
      </c>
      <c r="W69" s="111">
        <f t="shared" si="248"/>
        <v>0</v>
      </c>
      <c r="X69" s="111">
        <f t="shared" si="248"/>
        <v>0</v>
      </c>
      <c r="Y69" s="111">
        <f t="shared" si="248"/>
        <v>0</v>
      </c>
      <c r="Z69" s="111">
        <f t="shared" si="248"/>
        <v>0</v>
      </c>
      <c r="AA69" s="114"/>
      <c r="AB69" s="111">
        <f t="shared" ref="AB69:AK69" si="249">ROUND(Q68*E$11/12,2)</f>
        <v>0</v>
      </c>
      <c r="AC69" s="111">
        <f t="shared" si="249"/>
        <v>0</v>
      </c>
      <c r="AD69" s="111">
        <f t="shared" si="249"/>
        <v>0</v>
      </c>
      <c r="AE69" s="111">
        <f t="shared" si="249"/>
        <v>35.59</v>
      </c>
      <c r="AF69" s="111">
        <f t="shared" si="249"/>
        <v>95.36</v>
      </c>
      <c r="AG69" s="111">
        <f t="shared" si="249"/>
        <v>0</v>
      </c>
      <c r="AH69" s="111">
        <f t="shared" si="249"/>
        <v>0</v>
      </c>
      <c r="AI69" s="111">
        <f t="shared" si="249"/>
        <v>0</v>
      </c>
      <c r="AJ69" s="111">
        <f t="shared" si="249"/>
        <v>0</v>
      </c>
      <c r="AK69" s="111">
        <f t="shared" si="249"/>
        <v>0</v>
      </c>
      <c r="AL69" s="111">
        <f t="shared" si="22"/>
        <v>130.95</v>
      </c>
      <c r="AM69" s="115"/>
      <c r="AN69" s="111">
        <f t="shared" ref="AN69:AW69" si="250">IF(Q68&gt;0,IF((Q68+AB69)&lt;E$12,Q68+AB69,E$12),0)</f>
        <v>0</v>
      </c>
      <c r="AO69" s="111">
        <f t="shared" si="250"/>
        <v>0</v>
      </c>
      <c r="AP69" s="111">
        <f t="shared" si="250"/>
        <v>0</v>
      </c>
      <c r="AQ69" s="111">
        <f t="shared" si="250"/>
        <v>55</v>
      </c>
      <c r="AR69" s="111">
        <f t="shared" si="250"/>
        <v>110</v>
      </c>
      <c r="AS69" s="111">
        <f t="shared" si="250"/>
        <v>0</v>
      </c>
      <c r="AT69" s="111">
        <f t="shared" si="250"/>
        <v>0</v>
      </c>
      <c r="AU69" s="111">
        <f t="shared" si="250"/>
        <v>0</v>
      </c>
      <c r="AV69" s="111">
        <f t="shared" si="250"/>
        <v>0</v>
      </c>
      <c r="AW69" s="111">
        <f t="shared" si="250"/>
        <v>0</v>
      </c>
      <c r="AX69" s="111">
        <f t="shared" si="24"/>
        <v>165</v>
      </c>
      <c r="AY69" s="111"/>
      <c r="AZ69" s="113">
        <f t="shared" si="25"/>
        <v>0</v>
      </c>
      <c r="BA69" s="111">
        <f t="shared" ref="BA69:BI69" si="251">IF(R68&lt;=0,0,IF($C69&lt;=SUM($AZ69:AZ69),0,IF(AO69+$C69-SUM($AZ69:AZ69)&gt;R68+AC69,R68+AC69-AO69,$C69-SUM($AZ69:AZ69))))</f>
        <v>0</v>
      </c>
      <c r="BB69" s="111">
        <f t="shared" si="251"/>
        <v>0</v>
      </c>
      <c r="BC69" s="111">
        <f t="shared" si="251"/>
        <v>335</v>
      </c>
      <c r="BD69" s="111">
        <f t="shared" si="251"/>
        <v>0</v>
      </c>
      <c r="BE69" s="111">
        <f t="shared" si="251"/>
        <v>0</v>
      </c>
      <c r="BF69" s="111">
        <f t="shared" si="251"/>
        <v>0</v>
      </c>
      <c r="BG69" s="111">
        <f t="shared" si="251"/>
        <v>0</v>
      </c>
      <c r="BH69" s="111">
        <f t="shared" si="251"/>
        <v>0</v>
      </c>
      <c r="BI69" s="111">
        <f t="shared" si="251"/>
        <v>0</v>
      </c>
      <c r="BJ69" s="53"/>
      <c r="BK69" s="53"/>
    </row>
    <row r="70" ht="10.5" customHeight="1">
      <c r="A70" s="107">
        <f t="shared" si="16"/>
        <v>48</v>
      </c>
      <c r="B70" s="108">
        <f t="shared" si="17"/>
        <v>45200</v>
      </c>
      <c r="C70" s="109">
        <f t="shared" si="18"/>
        <v>335</v>
      </c>
      <c r="D70" s="110"/>
      <c r="E70" s="111">
        <f t="shared" ref="E70:N70" si="252">AN70+AZ70</f>
        <v>0</v>
      </c>
      <c r="F70" s="111">
        <f t="shared" si="252"/>
        <v>0</v>
      </c>
      <c r="G70" s="111">
        <f t="shared" si="252"/>
        <v>0</v>
      </c>
      <c r="H70" s="111">
        <f t="shared" si="252"/>
        <v>390</v>
      </c>
      <c r="I70" s="111">
        <f t="shared" si="252"/>
        <v>110</v>
      </c>
      <c r="J70" s="111">
        <f t="shared" si="252"/>
        <v>0</v>
      </c>
      <c r="K70" s="111">
        <f t="shared" si="252"/>
        <v>0</v>
      </c>
      <c r="L70" s="111">
        <f t="shared" si="252"/>
        <v>0</v>
      </c>
      <c r="M70" s="111">
        <f t="shared" si="252"/>
        <v>0</v>
      </c>
      <c r="N70" s="111">
        <f t="shared" si="252"/>
        <v>0</v>
      </c>
      <c r="O70" s="112"/>
      <c r="P70" s="111">
        <f t="shared" si="11"/>
        <v>11294.18</v>
      </c>
      <c r="Q70" s="111">
        <f t="shared" ref="Q70:Z70" si="253">IF(E$10=0,0,ROUND(Q69-(E70-AB70),2))</f>
        <v>0</v>
      </c>
      <c r="R70" s="111">
        <f t="shared" si="253"/>
        <v>0</v>
      </c>
      <c r="S70" s="111">
        <f t="shared" si="253"/>
        <v>0</v>
      </c>
      <c r="T70" s="111">
        <f t="shared" si="253"/>
        <v>2847.1</v>
      </c>
      <c r="U70" s="111">
        <f t="shared" si="253"/>
        <v>8447.08</v>
      </c>
      <c r="V70" s="111">
        <f t="shared" si="253"/>
        <v>0</v>
      </c>
      <c r="W70" s="111">
        <f t="shared" si="253"/>
        <v>0</v>
      </c>
      <c r="X70" s="111">
        <f t="shared" si="253"/>
        <v>0</v>
      </c>
      <c r="Y70" s="111">
        <f t="shared" si="253"/>
        <v>0</v>
      </c>
      <c r="Z70" s="111">
        <f t="shared" si="253"/>
        <v>0</v>
      </c>
      <c r="AA70" s="114"/>
      <c r="AB70" s="111">
        <f t="shared" ref="AB70:AK70" si="254">ROUND(Q69*E$11/12,2)</f>
        <v>0</v>
      </c>
      <c r="AC70" s="111">
        <f t="shared" si="254"/>
        <v>0</v>
      </c>
      <c r="AD70" s="111">
        <f t="shared" si="254"/>
        <v>0</v>
      </c>
      <c r="AE70" s="111">
        <f t="shared" si="254"/>
        <v>32.05</v>
      </c>
      <c r="AF70" s="111">
        <f t="shared" si="254"/>
        <v>95.2</v>
      </c>
      <c r="AG70" s="111">
        <f t="shared" si="254"/>
        <v>0</v>
      </c>
      <c r="AH70" s="111">
        <f t="shared" si="254"/>
        <v>0</v>
      </c>
      <c r="AI70" s="111">
        <f t="shared" si="254"/>
        <v>0</v>
      </c>
      <c r="AJ70" s="111">
        <f t="shared" si="254"/>
        <v>0</v>
      </c>
      <c r="AK70" s="111">
        <f t="shared" si="254"/>
        <v>0</v>
      </c>
      <c r="AL70" s="111">
        <f t="shared" si="22"/>
        <v>127.25</v>
      </c>
      <c r="AM70" s="115"/>
      <c r="AN70" s="111">
        <f t="shared" ref="AN70:AW70" si="255">IF(Q69&gt;0,IF((Q69+AB70)&lt;E$12,Q69+AB70,E$12),0)</f>
        <v>0</v>
      </c>
      <c r="AO70" s="111">
        <f t="shared" si="255"/>
        <v>0</v>
      </c>
      <c r="AP70" s="111">
        <f t="shared" si="255"/>
        <v>0</v>
      </c>
      <c r="AQ70" s="111">
        <f t="shared" si="255"/>
        <v>55</v>
      </c>
      <c r="AR70" s="111">
        <f t="shared" si="255"/>
        <v>110</v>
      </c>
      <c r="AS70" s="111">
        <f t="shared" si="255"/>
        <v>0</v>
      </c>
      <c r="AT70" s="111">
        <f t="shared" si="255"/>
        <v>0</v>
      </c>
      <c r="AU70" s="111">
        <f t="shared" si="255"/>
        <v>0</v>
      </c>
      <c r="AV70" s="111">
        <f t="shared" si="255"/>
        <v>0</v>
      </c>
      <c r="AW70" s="111">
        <f t="shared" si="255"/>
        <v>0</v>
      </c>
      <c r="AX70" s="111">
        <f t="shared" si="24"/>
        <v>165</v>
      </c>
      <c r="AY70" s="111"/>
      <c r="AZ70" s="113">
        <f t="shared" si="25"/>
        <v>0</v>
      </c>
      <c r="BA70" s="111">
        <f t="shared" ref="BA70:BI70" si="256">IF(R69&lt;=0,0,IF($C70&lt;=SUM($AZ70:AZ70),0,IF(AO70+$C70-SUM($AZ70:AZ70)&gt;R69+AC70,R69+AC70-AO70,$C70-SUM($AZ70:AZ70))))</f>
        <v>0</v>
      </c>
      <c r="BB70" s="111">
        <f t="shared" si="256"/>
        <v>0</v>
      </c>
      <c r="BC70" s="111">
        <f t="shared" si="256"/>
        <v>335</v>
      </c>
      <c r="BD70" s="111">
        <f t="shared" si="256"/>
        <v>0</v>
      </c>
      <c r="BE70" s="111">
        <f t="shared" si="256"/>
        <v>0</v>
      </c>
      <c r="BF70" s="111">
        <f t="shared" si="256"/>
        <v>0</v>
      </c>
      <c r="BG70" s="111">
        <f t="shared" si="256"/>
        <v>0</v>
      </c>
      <c r="BH70" s="111">
        <f t="shared" si="256"/>
        <v>0</v>
      </c>
      <c r="BI70" s="111">
        <f t="shared" si="256"/>
        <v>0</v>
      </c>
      <c r="BJ70" s="53"/>
      <c r="BK70" s="53"/>
    </row>
    <row r="71" ht="10.5" customHeight="1">
      <c r="A71" s="107">
        <f t="shared" si="16"/>
        <v>49</v>
      </c>
      <c r="B71" s="108">
        <f t="shared" si="17"/>
        <v>45231</v>
      </c>
      <c r="C71" s="109">
        <f t="shared" si="18"/>
        <v>335</v>
      </c>
      <c r="D71" s="110"/>
      <c r="E71" s="111">
        <f t="shared" ref="E71:N71" si="257">AN71+AZ71</f>
        <v>0</v>
      </c>
      <c r="F71" s="111">
        <f t="shared" si="257"/>
        <v>0</v>
      </c>
      <c r="G71" s="111">
        <f t="shared" si="257"/>
        <v>0</v>
      </c>
      <c r="H71" s="111">
        <f t="shared" si="257"/>
        <v>390</v>
      </c>
      <c r="I71" s="111">
        <f t="shared" si="257"/>
        <v>110</v>
      </c>
      <c r="J71" s="111">
        <f t="shared" si="257"/>
        <v>0</v>
      </c>
      <c r="K71" s="111">
        <f t="shared" si="257"/>
        <v>0</v>
      </c>
      <c r="L71" s="111">
        <f t="shared" si="257"/>
        <v>0</v>
      </c>
      <c r="M71" s="111">
        <f t="shared" si="257"/>
        <v>0</v>
      </c>
      <c r="N71" s="111">
        <f t="shared" si="257"/>
        <v>0</v>
      </c>
      <c r="O71" s="112"/>
      <c r="P71" s="111">
        <f t="shared" si="11"/>
        <v>10917.68</v>
      </c>
      <c r="Q71" s="111">
        <f t="shared" ref="Q71:Z71" si="258">IF(E$10=0,0,ROUND(Q70-(E71-AB71),2))</f>
        <v>0</v>
      </c>
      <c r="R71" s="111">
        <f t="shared" si="258"/>
        <v>0</v>
      </c>
      <c r="S71" s="111">
        <f t="shared" si="258"/>
        <v>0</v>
      </c>
      <c r="T71" s="111">
        <f t="shared" si="258"/>
        <v>2485.57</v>
      </c>
      <c r="U71" s="111">
        <f t="shared" si="258"/>
        <v>8432.11</v>
      </c>
      <c r="V71" s="111">
        <f t="shared" si="258"/>
        <v>0</v>
      </c>
      <c r="W71" s="111">
        <f t="shared" si="258"/>
        <v>0</v>
      </c>
      <c r="X71" s="111">
        <f t="shared" si="258"/>
        <v>0</v>
      </c>
      <c r="Y71" s="111">
        <f t="shared" si="258"/>
        <v>0</v>
      </c>
      <c r="Z71" s="111">
        <f t="shared" si="258"/>
        <v>0</v>
      </c>
      <c r="AA71" s="114"/>
      <c r="AB71" s="111">
        <f t="shared" ref="AB71:AK71" si="259">ROUND(Q70*E$11/12,2)</f>
        <v>0</v>
      </c>
      <c r="AC71" s="111">
        <f t="shared" si="259"/>
        <v>0</v>
      </c>
      <c r="AD71" s="111">
        <f t="shared" si="259"/>
        <v>0</v>
      </c>
      <c r="AE71" s="111">
        <f t="shared" si="259"/>
        <v>28.47</v>
      </c>
      <c r="AF71" s="111">
        <f t="shared" si="259"/>
        <v>95.03</v>
      </c>
      <c r="AG71" s="111">
        <f t="shared" si="259"/>
        <v>0</v>
      </c>
      <c r="AH71" s="111">
        <f t="shared" si="259"/>
        <v>0</v>
      </c>
      <c r="AI71" s="111">
        <f t="shared" si="259"/>
        <v>0</v>
      </c>
      <c r="AJ71" s="111">
        <f t="shared" si="259"/>
        <v>0</v>
      </c>
      <c r="AK71" s="111">
        <f t="shared" si="259"/>
        <v>0</v>
      </c>
      <c r="AL71" s="111">
        <f t="shared" si="22"/>
        <v>123.5</v>
      </c>
      <c r="AM71" s="115"/>
      <c r="AN71" s="111">
        <f t="shared" ref="AN71:AW71" si="260">IF(Q70&gt;0,IF((Q70+AB71)&lt;E$12,Q70+AB71,E$12),0)</f>
        <v>0</v>
      </c>
      <c r="AO71" s="111">
        <f t="shared" si="260"/>
        <v>0</v>
      </c>
      <c r="AP71" s="111">
        <f t="shared" si="260"/>
        <v>0</v>
      </c>
      <c r="AQ71" s="111">
        <f t="shared" si="260"/>
        <v>55</v>
      </c>
      <c r="AR71" s="111">
        <f t="shared" si="260"/>
        <v>110</v>
      </c>
      <c r="AS71" s="111">
        <f t="shared" si="260"/>
        <v>0</v>
      </c>
      <c r="AT71" s="111">
        <f t="shared" si="260"/>
        <v>0</v>
      </c>
      <c r="AU71" s="111">
        <f t="shared" si="260"/>
        <v>0</v>
      </c>
      <c r="AV71" s="111">
        <f t="shared" si="260"/>
        <v>0</v>
      </c>
      <c r="AW71" s="111">
        <f t="shared" si="260"/>
        <v>0</v>
      </c>
      <c r="AX71" s="111">
        <f t="shared" si="24"/>
        <v>165</v>
      </c>
      <c r="AY71" s="111"/>
      <c r="AZ71" s="113">
        <f t="shared" si="25"/>
        <v>0</v>
      </c>
      <c r="BA71" s="111">
        <f t="shared" ref="BA71:BI71" si="261">IF(R70&lt;=0,0,IF($C71&lt;=SUM($AZ71:AZ71),0,IF(AO71+$C71-SUM($AZ71:AZ71)&gt;R70+AC71,R70+AC71-AO71,$C71-SUM($AZ71:AZ71))))</f>
        <v>0</v>
      </c>
      <c r="BB71" s="111">
        <f t="shared" si="261"/>
        <v>0</v>
      </c>
      <c r="BC71" s="111">
        <f t="shared" si="261"/>
        <v>335</v>
      </c>
      <c r="BD71" s="111">
        <f t="shared" si="261"/>
        <v>0</v>
      </c>
      <c r="BE71" s="111">
        <f t="shared" si="261"/>
        <v>0</v>
      </c>
      <c r="BF71" s="111">
        <f t="shared" si="261"/>
        <v>0</v>
      </c>
      <c r="BG71" s="111">
        <f t="shared" si="261"/>
        <v>0</v>
      </c>
      <c r="BH71" s="111">
        <f t="shared" si="261"/>
        <v>0</v>
      </c>
      <c r="BI71" s="111">
        <f t="shared" si="261"/>
        <v>0</v>
      </c>
      <c r="BJ71" s="53"/>
      <c r="BK71" s="53"/>
    </row>
    <row r="72" ht="10.5" customHeight="1">
      <c r="A72" s="107">
        <f t="shared" si="16"/>
        <v>50</v>
      </c>
      <c r="B72" s="108">
        <f t="shared" si="17"/>
        <v>45261</v>
      </c>
      <c r="C72" s="109">
        <f t="shared" si="18"/>
        <v>335</v>
      </c>
      <c r="D72" s="110"/>
      <c r="E72" s="111">
        <f t="shared" ref="E72:N72" si="262">AN72+AZ72</f>
        <v>0</v>
      </c>
      <c r="F72" s="111">
        <f t="shared" si="262"/>
        <v>0</v>
      </c>
      <c r="G72" s="111">
        <f t="shared" si="262"/>
        <v>0</v>
      </c>
      <c r="H72" s="111">
        <f t="shared" si="262"/>
        <v>390</v>
      </c>
      <c r="I72" s="111">
        <f t="shared" si="262"/>
        <v>110</v>
      </c>
      <c r="J72" s="111">
        <f t="shared" si="262"/>
        <v>0</v>
      </c>
      <c r="K72" s="111">
        <f t="shared" si="262"/>
        <v>0</v>
      </c>
      <c r="L72" s="111">
        <f t="shared" si="262"/>
        <v>0</v>
      </c>
      <c r="M72" s="111">
        <f t="shared" si="262"/>
        <v>0</v>
      </c>
      <c r="N72" s="111">
        <f t="shared" si="262"/>
        <v>0</v>
      </c>
      <c r="O72" s="112"/>
      <c r="P72" s="111">
        <f t="shared" si="11"/>
        <v>10537.4</v>
      </c>
      <c r="Q72" s="111">
        <f t="shared" ref="Q72:Z72" si="263">IF(E$10=0,0,ROUND(Q71-(E72-AB72),2))</f>
        <v>0</v>
      </c>
      <c r="R72" s="111">
        <f t="shared" si="263"/>
        <v>0</v>
      </c>
      <c r="S72" s="111">
        <f t="shared" si="263"/>
        <v>0</v>
      </c>
      <c r="T72" s="111">
        <f t="shared" si="263"/>
        <v>2120.43</v>
      </c>
      <c r="U72" s="111">
        <f t="shared" si="263"/>
        <v>8416.97</v>
      </c>
      <c r="V72" s="111">
        <f t="shared" si="263"/>
        <v>0</v>
      </c>
      <c r="W72" s="111">
        <f t="shared" si="263"/>
        <v>0</v>
      </c>
      <c r="X72" s="111">
        <f t="shared" si="263"/>
        <v>0</v>
      </c>
      <c r="Y72" s="111">
        <f t="shared" si="263"/>
        <v>0</v>
      </c>
      <c r="Z72" s="111">
        <f t="shared" si="263"/>
        <v>0</v>
      </c>
      <c r="AA72" s="114"/>
      <c r="AB72" s="111">
        <f t="shared" ref="AB72:AK72" si="264">ROUND(Q71*E$11/12,2)</f>
        <v>0</v>
      </c>
      <c r="AC72" s="111">
        <f t="shared" si="264"/>
        <v>0</v>
      </c>
      <c r="AD72" s="111">
        <f t="shared" si="264"/>
        <v>0</v>
      </c>
      <c r="AE72" s="111">
        <f t="shared" si="264"/>
        <v>24.86</v>
      </c>
      <c r="AF72" s="111">
        <f t="shared" si="264"/>
        <v>94.86</v>
      </c>
      <c r="AG72" s="111">
        <f t="shared" si="264"/>
        <v>0</v>
      </c>
      <c r="AH72" s="111">
        <f t="shared" si="264"/>
        <v>0</v>
      </c>
      <c r="AI72" s="111">
        <f t="shared" si="264"/>
        <v>0</v>
      </c>
      <c r="AJ72" s="111">
        <f t="shared" si="264"/>
        <v>0</v>
      </c>
      <c r="AK72" s="111">
        <f t="shared" si="264"/>
        <v>0</v>
      </c>
      <c r="AL72" s="111">
        <f t="shared" si="22"/>
        <v>119.72</v>
      </c>
      <c r="AM72" s="115"/>
      <c r="AN72" s="111">
        <f t="shared" ref="AN72:AW72" si="265">IF(Q71&gt;0,IF((Q71+AB72)&lt;E$12,Q71+AB72,E$12),0)</f>
        <v>0</v>
      </c>
      <c r="AO72" s="111">
        <f t="shared" si="265"/>
        <v>0</v>
      </c>
      <c r="AP72" s="111">
        <f t="shared" si="265"/>
        <v>0</v>
      </c>
      <c r="AQ72" s="111">
        <f t="shared" si="265"/>
        <v>55</v>
      </c>
      <c r="AR72" s="111">
        <f t="shared" si="265"/>
        <v>110</v>
      </c>
      <c r="AS72" s="111">
        <f t="shared" si="265"/>
        <v>0</v>
      </c>
      <c r="AT72" s="111">
        <f t="shared" si="265"/>
        <v>0</v>
      </c>
      <c r="AU72" s="111">
        <f t="shared" si="265"/>
        <v>0</v>
      </c>
      <c r="AV72" s="111">
        <f t="shared" si="265"/>
        <v>0</v>
      </c>
      <c r="AW72" s="111">
        <f t="shared" si="265"/>
        <v>0</v>
      </c>
      <c r="AX72" s="111">
        <f t="shared" si="24"/>
        <v>165</v>
      </c>
      <c r="AY72" s="111"/>
      <c r="AZ72" s="113">
        <f t="shared" si="25"/>
        <v>0</v>
      </c>
      <c r="BA72" s="111">
        <f t="shared" ref="BA72:BI72" si="266">IF(R71&lt;=0,0,IF($C72&lt;=SUM($AZ72:AZ72),0,IF(AO72+$C72-SUM($AZ72:AZ72)&gt;R71+AC72,R71+AC72-AO72,$C72-SUM($AZ72:AZ72))))</f>
        <v>0</v>
      </c>
      <c r="BB72" s="111">
        <f t="shared" si="266"/>
        <v>0</v>
      </c>
      <c r="BC72" s="111">
        <f t="shared" si="266"/>
        <v>335</v>
      </c>
      <c r="BD72" s="111">
        <f t="shared" si="266"/>
        <v>0</v>
      </c>
      <c r="BE72" s="111">
        <f t="shared" si="266"/>
        <v>0</v>
      </c>
      <c r="BF72" s="111">
        <f t="shared" si="266"/>
        <v>0</v>
      </c>
      <c r="BG72" s="111">
        <f t="shared" si="266"/>
        <v>0</v>
      </c>
      <c r="BH72" s="111">
        <f t="shared" si="266"/>
        <v>0</v>
      </c>
      <c r="BI72" s="111">
        <f t="shared" si="266"/>
        <v>0</v>
      </c>
      <c r="BJ72" s="53"/>
      <c r="BK72" s="53"/>
    </row>
    <row r="73" ht="10.5" customHeight="1">
      <c r="A73" s="107">
        <f t="shared" si="16"/>
        <v>51</v>
      </c>
      <c r="B73" s="108">
        <f t="shared" si="17"/>
        <v>45292</v>
      </c>
      <c r="C73" s="109">
        <f t="shared" si="18"/>
        <v>335</v>
      </c>
      <c r="D73" s="110"/>
      <c r="E73" s="111">
        <f t="shared" ref="E73:N73" si="267">AN73+AZ73</f>
        <v>0</v>
      </c>
      <c r="F73" s="111">
        <f t="shared" si="267"/>
        <v>0</v>
      </c>
      <c r="G73" s="111">
        <f t="shared" si="267"/>
        <v>0</v>
      </c>
      <c r="H73" s="111">
        <f t="shared" si="267"/>
        <v>390</v>
      </c>
      <c r="I73" s="111">
        <f t="shared" si="267"/>
        <v>110</v>
      </c>
      <c r="J73" s="111">
        <f t="shared" si="267"/>
        <v>0</v>
      </c>
      <c r="K73" s="111">
        <f t="shared" si="267"/>
        <v>0</v>
      </c>
      <c r="L73" s="111">
        <f t="shared" si="267"/>
        <v>0</v>
      </c>
      <c r="M73" s="111">
        <f t="shared" si="267"/>
        <v>0</v>
      </c>
      <c r="N73" s="111">
        <f t="shared" si="267"/>
        <v>0</v>
      </c>
      <c r="O73" s="112"/>
      <c r="P73" s="111">
        <f t="shared" si="11"/>
        <v>10153.29</v>
      </c>
      <c r="Q73" s="111">
        <f t="shared" ref="Q73:Z73" si="268">IF(E$10=0,0,ROUND(Q72-(E73-AB73),2))</f>
        <v>0</v>
      </c>
      <c r="R73" s="111">
        <f t="shared" si="268"/>
        <v>0</v>
      </c>
      <c r="S73" s="111">
        <f t="shared" si="268"/>
        <v>0</v>
      </c>
      <c r="T73" s="111">
        <f t="shared" si="268"/>
        <v>1751.63</v>
      </c>
      <c r="U73" s="111">
        <f t="shared" si="268"/>
        <v>8401.66</v>
      </c>
      <c r="V73" s="111">
        <f t="shared" si="268"/>
        <v>0</v>
      </c>
      <c r="W73" s="111">
        <f t="shared" si="268"/>
        <v>0</v>
      </c>
      <c r="X73" s="111">
        <f t="shared" si="268"/>
        <v>0</v>
      </c>
      <c r="Y73" s="111">
        <f t="shared" si="268"/>
        <v>0</v>
      </c>
      <c r="Z73" s="111">
        <f t="shared" si="268"/>
        <v>0</v>
      </c>
      <c r="AA73" s="114"/>
      <c r="AB73" s="111">
        <f t="shared" ref="AB73:AK73" si="269">ROUND(Q72*E$11/12,2)</f>
        <v>0</v>
      </c>
      <c r="AC73" s="111">
        <f t="shared" si="269"/>
        <v>0</v>
      </c>
      <c r="AD73" s="111">
        <f t="shared" si="269"/>
        <v>0</v>
      </c>
      <c r="AE73" s="111">
        <f t="shared" si="269"/>
        <v>21.2</v>
      </c>
      <c r="AF73" s="111">
        <f t="shared" si="269"/>
        <v>94.69</v>
      </c>
      <c r="AG73" s="111">
        <f t="shared" si="269"/>
        <v>0</v>
      </c>
      <c r="AH73" s="111">
        <f t="shared" si="269"/>
        <v>0</v>
      </c>
      <c r="AI73" s="111">
        <f t="shared" si="269"/>
        <v>0</v>
      </c>
      <c r="AJ73" s="111">
        <f t="shared" si="269"/>
        <v>0</v>
      </c>
      <c r="AK73" s="111">
        <f t="shared" si="269"/>
        <v>0</v>
      </c>
      <c r="AL73" s="111">
        <f t="shared" si="22"/>
        <v>115.89</v>
      </c>
      <c r="AM73" s="115"/>
      <c r="AN73" s="111">
        <f t="shared" ref="AN73:AW73" si="270">IF(Q72&gt;0,IF((Q72+AB73)&lt;E$12,Q72+AB73,E$12),0)</f>
        <v>0</v>
      </c>
      <c r="AO73" s="111">
        <f t="shared" si="270"/>
        <v>0</v>
      </c>
      <c r="AP73" s="111">
        <f t="shared" si="270"/>
        <v>0</v>
      </c>
      <c r="AQ73" s="111">
        <f t="shared" si="270"/>
        <v>55</v>
      </c>
      <c r="AR73" s="111">
        <f t="shared" si="270"/>
        <v>110</v>
      </c>
      <c r="AS73" s="111">
        <f t="shared" si="270"/>
        <v>0</v>
      </c>
      <c r="AT73" s="111">
        <f t="shared" si="270"/>
        <v>0</v>
      </c>
      <c r="AU73" s="111">
        <f t="shared" si="270"/>
        <v>0</v>
      </c>
      <c r="AV73" s="111">
        <f t="shared" si="270"/>
        <v>0</v>
      </c>
      <c r="AW73" s="111">
        <f t="shared" si="270"/>
        <v>0</v>
      </c>
      <c r="AX73" s="111">
        <f t="shared" si="24"/>
        <v>165</v>
      </c>
      <c r="AY73" s="111"/>
      <c r="AZ73" s="113">
        <f t="shared" si="25"/>
        <v>0</v>
      </c>
      <c r="BA73" s="111">
        <f t="shared" ref="BA73:BI73" si="271">IF(R72&lt;=0,0,IF($C73&lt;=SUM($AZ73:AZ73),0,IF(AO73+$C73-SUM($AZ73:AZ73)&gt;R72+AC73,R72+AC73-AO73,$C73-SUM($AZ73:AZ73))))</f>
        <v>0</v>
      </c>
      <c r="BB73" s="111">
        <f t="shared" si="271"/>
        <v>0</v>
      </c>
      <c r="BC73" s="111">
        <f t="shared" si="271"/>
        <v>335</v>
      </c>
      <c r="BD73" s="111">
        <f t="shared" si="271"/>
        <v>0</v>
      </c>
      <c r="BE73" s="111">
        <f t="shared" si="271"/>
        <v>0</v>
      </c>
      <c r="BF73" s="111">
        <f t="shared" si="271"/>
        <v>0</v>
      </c>
      <c r="BG73" s="111">
        <f t="shared" si="271"/>
        <v>0</v>
      </c>
      <c r="BH73" s="111">
        <f t="shared" si="271"/>
        <v>0</v>
      </c>
      <c r="BI73" s="111">
        <f t="shared" si="271"/>
        <v>0</v>
      </c>
      <c r="BJ73" s="53"/>
      <c r="BK73" s="53"/>
    </row>
    <row r="74" ht="10.5" customHeight="1">
      <c r="A74" s="107">
        <f t="shared" si="16"/>
        <v>52</v>
      </c>
      <c r="B74" s="108">
        <f t="shared" si="17"/>
        <v>45323</v>
      </c>
      <c r="C74" s="109">
        <f t="shared" si="18"/>
        <v>335</v>
      </c>
      <c r="D74" s="110"/>
      <c r="E74" s="111">
        <f t="shared" ref="E74:N74" si="272">AN74+AZ74</f>
        <v>0</v>
      </c>
      <c r="F74" s="111">
        <f t="shared" si="272"/>
        <v>0</v>
      </c>
      <c r="G74" s="111">
        <f t="shared" si="272"/>
        <v>0</v>
      </c>
      <c r="H74" s="111">
        <f t="shared" si="272"/>
        <v>390</v>
      </c>
      <c r="I74" s="111">
        <f t="shared" si="272"/>
        <v>110</v>
      </c>
      <c r="J74" s="111">
        <f t="shared" si="272"/>
        <v>0</v>
      </c>
      <c r="K74" s="111">
        <f t="shared" si="272"/>
        <v>0</v>
      </c>
      <c r="L74" s="111">
        <f t="shared" si="272"/>
        <v>0</v>
      </c>
      <c r="M74" s="111">
        <f t="shared" si="272"/>
        <v>0</v>
      </c>
      <c r="N74" s="111">
        <f t="shared" si="272"/>
        <v>0</v>
      </c>
      <c r="O74" s="112"/>
      <c r="P74" s="111">
        <f t="shared" si="11"/>
        <v>9765.33</v>
      </c>
      <c r="Q74" s="111">
        <f t="shared" ref="Q74:Z74" si="273">IF(E$10=0,0,ROUND(Q73-(E74-AB74),2))</f>
        <v>0</v>
      </c>
      <c r="R74" s="111">
        <f t="shared" si="273"/>
        <v>0</v>
      </c>
      <c r="S74" s="111">
        <f t="shared" si="273"/>
        <v>0</v>
      </c>
      <c r="T74" s="111">
        <f t="shared" si="273"/>
        <v>1379.15</v>
      </c>
      <c r="U74" s="111">
        <f t="shared" si="273"/>
        <v>8386.18</v>
      </c>
      <c r="V74" s="111">
        <f t="shared" si="273"/>
        <v>0</v>
      </c>
      <c r="W74" s="111">
        <f t="shared" si="273"/>
        <v>0</v>
      </c>
      <c r="X74" s="111">
        <f t="shared" si="273"/>
        <v>0</v>
      </c>
      <c r="Y74" s="111">
        <f t="shared" si="273"/>
        <v>0</v>
      </c>
      <c r="Z74" s="111">
        <f t="shared" si="273"/>
        <v>0</v>
      </c>
      <c r="AA74" s="114"/>
      <c r="AB74" s="111">
        <f t="shared" ref="AB74:AK74" si="274">ROUND(Q73*E$11/12,2)</f>
        <v>0</v>
      </c>
      <c r="AC74" s="111">
        <f t="shared" si="274"/>
        <v>0</v>
      </c>
      <c r="AD74" s="111">
        <f t="shared" si="274"/>
        <v>0</v>
      </c>
      <c r="AE74" s="111">
        <f t="shared" si="274"/>
        <v>17.52</v>
      </c>
      <c r="AF74" s="111">
        <f t="shared" si="274"/>
        <v>94.52</v>
      </c>
      <c r="AG74" s="111">
        <f t="shared" si="274"/>
        <v>0</v>
      </c>
      <c r="AH74" s="111">
        <f t="shared" si="274"/>
        <v>0</v>
      </c>
      <c r="AI74" s="111">
        <f t="shared" si="274"/>
        <v>0</v>
      </c>
      <c r="AJ74" s="111">
        <f t="shared" si="274"/>
        <v>0</v>
      </c>
      <c r="AK74" s="111">
        <f t="shared" si="274"/>
        <v>0</v>
      </c>
      <c r="AL74" s="111">
        <f t="shared" si="22"/>
        <v>112.04</v>
      </c>
      <c r="AM74" s="115"/>
      <c r="AN74" s="111">
        <f t="shared" ref="AN74:AW74" si="275">IF(Q73&gt;0,IF((Q73+AB74)&lt;E$12,Q73+AB74,E$12),0)</f>
        <v>0</v>
      </c>
      <c r="AO74" s="111">
        <f t="shared" si="275"/>
        <v>0</v>
      </c>
      <c r="AP74" s="111">
        <f t="shared" si="275"/>
        <v>0</v>
      </c>
      <c r="AQ74" s="111">
        <f t="shared" si="275"/>
        <v>55</v>
      </c>
      <c r="AR74" s="111">
        <f t="shared" si="275"/>
        <v>110</v>
      </c>
      <c r="AS74" s="111">
        <f t="shared" si="275"/>
        <v>0</v>
      </c>
      <c r="AT74" s="111">
        <f t="shared" si="275"/>
        <v>0</v>
      </c>
      <c r="AU74" s="111">
        <f t="shared" si="275"/>
        <v>0</v>
      </c>
      <c r="AV74" s="111">
        <f t="shared" si="275"/>
        <v>0</v>
      </c>
      <c r="AW74" s="111">
        <f t="shared" si="275"/>
        <v>0</v>
      </c>
      <c r="AX74" s="111">
        <f t="shared" si="24"/>
        <v>165</v>
      </c>
      <c r="AY74" s="111"/>
      <c r="AZ74" s="113">
        <f t="shared" si="25"/>
        <v>0</v>
      </c>
      <c r="BA74" s="111">
        <f t="shared" ref="BA74:BI74" si="276">IF(R73&lt;=0,0,IF($C74&lt;=SUM($AZ74:AZ74),0,IF(AO74+$C74-SUM($AZ74:AZ74)&gt;R73+AC74,R73+AC74-AO74,$C74-SUM($AZ74:AZ74))))</f>
        <v>0</v>
      </c>
      <c r="BB74" s="111">
        <f t="shared" si="276"/>
        <v>0</v>
      </c>
      <c r="BC74" s="111">
        <f t="shared" si="276"/>
        <v>335</v>
      </c>
      <c r="BD74" s="111">
        <f t="shared" si="276"/>
        <v>0</v>
      </c>
      <c r="BE74" s="111">
        <f t="shared" si="276"/>
        <v>0</v>
      </c>
      <c r="BF74" s="111">
        <f t="shared" si="276"/>
        <v>0</v>
      </c>
      <c r="BG74" s="111">
        <f t="shared" si="276"/>
        <v>0</v>
      </c>
      <c r="BH74" s="111">
        <f t="shared" si="276"/>
        <v>0</v>
      </c>
      <c r="BI74" s="111">
        <f t="shared" si="276"/>
        <v>0</v>
      </c>
      <c r="BJ74" s="53"/>
      <c r="BK74" s="53"/>
    </row>
    <row r="75" ht="10.5" customHeight="1">
      <c r="A75" s="107">
        <f t="shared" si="16"/>
        <v>53</v>
      </c>
      <c r="B75" s="108">
        <f t="shared" si="17"/>
        <v>45352</v>
      </c>
      <c r="C75" s="109">
        <f t="shared" si="18"/>
        <v>335</v>
      </c>
      <c r="D75" s="110"/>
      <c r="E75" s="111">
        <f t="shared" ref="E75:N75" si="277">AN75+AZ75</f>
        <v>0</v>
      </c>
      <c r="F75" s="111">
        <f t="shared" si="277"/>
        <v>0</v>
      </c>
      <c r="G75" s="111">
        <f t="shared" si="277"/>
        <v>0</v>
      </c>
      <c r="H75" s="111">
        <f t="shared" si="277"/>
        <v>390</v>
      </c>
      <c r="I75" s="111">
        <f t="shared" si="277"/>
        <v>110</v>
      </c>
      <c r="J75" s="111">
        <f t="shared" si="277"/>
        <v>0</v>
      </c>
      <c r="K75" s="111">
        <f t="shared" si="277"/>
        <v>0</v>
      </c>
      <c r="L75" s="111">
        <f t="shared" si="277"/>
        <v>0</v>
      </c>
      <c r="M75" s="111">
        <f t="shared" si="277"/>
        <v>0</v>
      </c>
      <c r="N75" s="111">
        <f t="shared" si="277"/>
        <v>0</v>
      </c>
      <c r="O75" s="112"/>
      <c r="P75" s="111">
        <f t="shared" si="11"/>
        <v>9373.46</v>
      </c>
      <c r="Q75" s="111">
        <f t="shared" ref="Q75:Z75" si="278">IF(E$10=0,0,ROUND(Q74-(E75-AB75),2))</f>
        <v>0</v>
      </c>
      <c r="R75" s="111">
        <f t="shared" si="278"/>
        <v>0</v>
      </c>
      <c r="S75" s="111">
        <f t="shared" si="278"/>
        <v>0</v>
      </c>
      <c r="T75" s="111">
        <f t="shared" si="278"/>
        <v>1002.94</v>
      </c>
      <c r="U75" s="111">
        <f t="shared" si="278"/>
        <v>8370.52</v>
      </c>
      <c r="V75" s="111">
        <f t="shared" si="278"/>
        <v>0</v>
      </c>
      <c r="W75" s="111">
        <f t="shared" si="278"/>
        <v>0</v>
      </c>
      <c r="X75" s="111">
        <f t="shared" si="278"/>
        <v>0</v>
      </c>
      <c r="Y75" s="111">
        <f t="shared" si="278"/>
        <v>0</v>
      </c>
      <c r="Z75" s="111">
        <f t="shared" si="278"/>
        <v>0</v>
      </c>
      <c r="AA75" s="114"/>
      <c r="AB75" s="111">
        <f t="shared" ref="AB75:AK75" si="279">ROUND(Q74*E$11/12,2)</f>
        <v>0</v>
      </c>
      <c r="AC75" s="111">
        <f t="shared" si="279"/>
        <v>0</v>
      </c>
      <c r="AD75" s="111">
        <f t="shared" si="279"/>
        <v>0</v>
      </c>
      <c r="AE75" s="111">
        <f t="shared" si="279"/>
        <v>13.79</v>
      </c>
      <c r="AF75" s="111">
        <f t="shared" si="279"/>
        <v>94.34</v>
      </c>
      <c r="AG75" s="111">
        <f t="shared" si="279"/>
        <v>0</v>
      </c>
      <c r="AH75" s="111">
        <f t="shared" si="279"/>
        <v>0</v>
      </c>
      <c r="AI75" s="111">
        <f t="shared" si="279"/>
        <v>0</v>
      </c>
      <c r="AJ75" s="111">
        <f t="shared" si="279"/>
        <v>0</v>
      </c>
      <c r="AK75" s="111">
        <f t="shared" si="279"/>
        <v>0</v>
      </c>
      <c r="AL75" s="111">
        <f t="shared" si="22"/>
        <v>108.13</v>
      </c>
      <c r="AM75" s="115"/>
      <c r="AN75" s="111">
        <f t="shared" ref="AN75:AW75" si="280">IF(Q74&gt;0,IF((Q74+AB75)&lt;E$12,Q74+AB75,E$12),0)</f>
        <v>0</v>
      </c>
      <c r="AO75" s="111">
        <f t="shared" si="280"/>
        <v>0</v>
      </c>
      <c r="AP75" s="111">
        <f t="shared" si="280"/>
        <v>0</v>
      </c>
      <c r="AQ75" s="111">
        <f t="shared" si="280"/>
        <v>55</v>
      </c>
      <c r="AR75" s="111">
        <f t="shared" si="280"/>
        <v>110</v>
      </c>
      <c r="AS75" s="111">
        <f t="shared" si="280"/>
        <v>0</v>
      </c>
      <c r="AT75" s="111">
        <f t="shared" si="280"/>
        <v>0</v>
      </c>
      <c r="AU75" s="111">
        <f t="shared" si="280"/>
        <v>0</v>
      </c>
      <c r="AV75" s="111">
        <f t="shared" si="280"/>
        <v>0</v>
      </c>
      <c r="AW75" s="111">
        <f t="shared" si="280"/>
        <v>0</v>
      </c>
      <c r="AX75" s="111">
        <f t="shared" si="24"/>
        <v>165</v>
      </c>
      <c r="AY75" s="111"/>
      <c r="AZ75" s="113">
        <f t="shared" si="25"/>
        <v>0</v>
      </c>
      <c r="BA75" s="111">
        <f t="shared" ref="BA75:BI75" si="281">IF(R74&lt;=0,0,IF($C75&lt;=SUM($AZ75:AZ75),0,IF(AO75+$C75-SUM($AZ75:AZ75)&gt;R74+AC75,R74+AC75-AO75,$C75-SUM($AZ75:AZ75))))</f>
        <v>0</v>
      </c>
      <c r="BB75" s="111">
        <f t="shared" si="281"/>
        <v>0</v>
      </c>
      <c r="BC75" s="111">
        <f t="shared" si="281"/>
        <v>335</v>
      </c>
      <c r="BD75" s="111">
        <f t="shared" si="281"/>
        <v>0</v>
      </c>
      <c r="BE75" s="111">
        <f t="shared" si="281"/>
        <v>0</v>
      </c>
      <c r="BF75" s="111">
        <f t="shared" si="281"/>
        <v>0</v>
      </c>
      <c r="BG75" s="111">
        <f t="shared" si="281"/>
        <v>0</v>
      </c>
      <c r="BH75" s="111">
        <f t="shared" si="281"/>
        <v>0</v>
      </c>
      <c r="BI75" s="111">
        <f t="shared" si="281"/>
        <v>0</v>
      </c>
      <c r="BJ75" s="53"/>
      <c r="BK75" s="53"/>
    </row>
    <row r="76" ht="10.5" customHeight="1">
      <c r="A76" s="107">
        <f t="shared" si="16"/>
        <v>54</v>
      </c>
      <c r="B76" s="108">
        <f t="shared" si="17"/>
        <v>45383</v>
      </c>
      <c r="C76" s="109">
        <f t="shared" si="18"/>
        <v>335</v>
      </c>
      <c r="D76" s="110"/>
      <c r="E76" s="111">
        <f t="shared" ref="E76:N76" si="282">AN76+AZ76</f>
        <v>0</v>
      </c>
      <c r="F76" s="111">
        <f t="shared" si="282"/>
        <v>0</v>
      </c>
      <c r="G76" s="111">
        <f t="shared" si="282"/>
        <v>0</v>
      </c>
      <c r="H76" s="111">
        <f t="shared" si="282"/>
        <v>390</v>
      </c>
      <c r="I76" s="111">
        <f t="shared" si="282"/>
        <v>110</v>
      </c>
      <c r="J76" s="111">
        <f t="shared" si="282"/>
        <v>0</v>
      </c>
      <c r="K76" s="111">
        <f t="shared" si="282"/>
        <v>0</v>
      </c>
      <c r="L76" s="111">
        <f t="shared" si="282"/>
        <v>0</v>
      </c>
      <c r="M76" s="111">
        <f t="shared" si="282"/>
        <v>0</v>
      </c>
      <c r="N76" s="111">
        <f t="shared" si="282"/>
        <v>0</v>
      </c>
      <c r="O76" s="112"/>
      <c r="P76" s="111">
        <f t="shared" si="11"/>
        <v>8977.66</v>
      </c>
      <c r="Q76" s="111">
        <f t="shared" ref="Q76:Z76" si="283">IF(E$10=0,0,ROUND(Q75-(E76-AB76),2))</f>
        <v>0</v>
      </c>
      <c r="R76" s="111">
        <f t="shared" si="283"/>
        <v>0</v>
      </c>
      <c r="S76" s="111">
        <f t="shared" si="283"/>
        <v>0</v>
      </c>
      <c r="T76" s="111">
        <f t="shared" si="283"/>
        <v>622.97</v>
      </c>
      <c r="U76" s="111">
        <f t="shared" si="283"/>
        <v>8354.69</v>
      </c>
      <c r="V76" s="111">
        <f t="shared" si="283"/>
        <v>0</v>
      </c>
      <c r="W76" s="111">
        <f t="shared" si="283"/>
        <v>0</v>
      </c>
      <c r="X76" s="111">
        <f t="shared" si="283"/>
        <v>0</v>
      </c>
      <c r="Y76" s="111">
        <f t="shared" si="283"/>
        <v>0</v>
      </c>
      <c r="Z76" s="111">
        <f t="shared" si="283"/>
        <v>0</v>
      </c>
      <c r="AA76" s="114"/>
      <c r="AB76" s="111">
        <f t="shared" ref="AB76:AK76" si="284">ROUND(Q75*E$11/12,2)</f>
        <v>0</v>
      </c>
      <c r="AC76" s="111">
        <f t="shared" si="284"/>
        <v>0</v>
      </c>
      <c r="AD76" s="111">
        <f t="shared" si="284"/>
        <v>0</v>
      </c>
      <c r="AE76" s="111">
        <f t="shared" si="284"/>
        <v>10.03</v>
      </c>
      <c r="AF76" s="111">
        <f t="shared" si="284"/>
        <v>94.17</v>
      </c>
      <c r="AG76" s="111">
        <f t="shared" si="284"/>
        <v>0</v>
      </c>
      <c r="AH76" s="111">
        <f t="shared" si="284"/>
        <v>0</v>
      </c>
      <c r="AI76" s="111">
        <f t="shared" si="284"/>
        <v>0</v>
      </c>
      <c r="AJ76" s="111">
        <f t="shared" si="284"/>
        <v>0</v>
      </c>
      <c r="AK76" s="111">
        <f t="shared" si="284"/>
        <v>0</v>
      </c>
      <c r="AL76" s="111">
        <f t="shared" si="22"/>
        <v>104.2</v>
      </c>
      <c r="AM76" s="115"/>
      <c r="AN76" s="111">
        <f t="shared" ref="AN76:AW76" si="285">IF(Q75&gt;0,IF((Q75+AB76)&lt;E$12,Q75+AB76,E$12),0)</f>
        <v>0</v>
      </c>
      <c r="AO76" s="111">
        <f t="shared" si="285"/>
        <v>0</v>
      </c>
      <c r="AP76" s="111">
        <f t="shared" si="285"/>
        <v>0</v>
      </c>
      <c r="AQ76" s="111">
        <f t="shared" si="285"/>
        <v>55</v>
      </c>
      <c r="AR76" s="111">
        <f t="shared" si="285"/>
        <v>110</v>
      </c>
      <c r="AS76" s="111">
        <f t="shared" si="285"/>
        <v>0</v>
      </c>
      <c r="AT76" s="111">
        <f t="shared" si="285"/>
        <v>0</v>
      </c>
      <c r="AU76" s="111">
        <f t="shared" si="285"/>
        <v>0</v>
      </c>
      <c r="AV76" s="111">
        <f t="shared" si="285"/>
        <v>0</v>
      </c>
      <c r="AW76" s="111">
        <f t="shared" si="285"/>
        <v>0</v>
      </c>
      <c r="AX76" s="111">
        <f t="shared" si="24"/>
        <v>165</v>
      </c>
      <c r="AY76" s="111"/>
      <c r="AZ76" s="113">
        <f t="shared" si="25"/>
        <v>0</v>
      </c>
      <c r="BA76" s="111">
        <f t="shared" ref="BA76:BI76" si="286">IF(R75&lt;=0,0,IF($C76&lt;=SUM($AZ76:AZ76),0,IF(AO76+$C76-SUM($AZ76:AZ76)&gt;R75+AC76,R75+AC76-AO76,$C76-SUM($AZ76:AZ76))))</f>
        <v>0</v>
      </c>
      <c r="BB76" s="111">
        <f t="shared" si="286"/>
        <v>0</v>
      </c>
      <c r="BC76" s="111">
        <f t="shared" si="286"/>
        <v>335</v>
      </c>
      <c r="BD76" s="111">
        <f t="shared" si="286"/>
        <v>0</v>
      </c>
      <c r="BE76" s="111">
        <f t="shared" si="286"/>
        <v>0</v>
      </c>
      <c r="BF76" s="111">
        <f t="shared" si="286"/>
        <v>0</v>
      </c>
      <c r="BG76" s="111">
        <f t="shared" si="286"/>
        <v>0</v>
      </c>
      <c r="BH76" s="111">
        <f t="shared" si="286"/>
        <v>0</v>
      </c>
      <c r="BI76" s="111">
        <f t="shared" si="286"/>
        <v>0</v>
      </c>
      <c r="BJ76" s="53"/>
      <c r="BK76" s="53"/>
    </row>
    <row r="77" ht="10.5" customHeight="1">
      <c r="A77" s="107">
        <f t="shared" si="16"/>
        <v>55</v>
      </c>
      <c r="B77" s="108">
        <f t="shared" si="17"/>
        <v>45413</v>
      </c>
      <c r="C77" s="109">
        <f t="shared" si="18"/>
        <v>335</v>
      </c>
      <c r="D77" s="110"/>
      <c r="E77" s="111">
        <f t="shared" ref="E77:N77" si="287">AN77+AZ77</f>
        <v>0</v>
      </c>
      <c r="F77" s="111">
        <f t="shared" si="287"/>
        <v>0</v>
      </c>
      <c r="G77" s="111">
        <f t="shared" si="287"/>
        <v>0</v>
      </c>
      <c r="H77" s="111">
        <f t="shared" si="287"/>
        <v>390</v>
      </c>
      <c r="I77" s="111">
        <f t="shared" si="287"/>
        <v>110</v>
      </c>
      <c r="J77" s="111">
        <f t="shared" si="287"/>
        <v>0</v>
      </c>
      <c r="K77" s="111">
        <f t="shared" si="287"/>
        <v>0</v>
      </c>
      <c r="L77" s="111">
        <f t="shared" si="287"/>
        <v>0</v>
      </c>
      <c r="M77" s="111">
        <f t="shared" si="287"/>
        <v>0</v>
      </c>
      <c r="N77" s="111">
        <f t="shared" si="287"/>
        <v>0</v>
      </c>
      <c r="O77" s="112"/>
      <c r="P77" s="111">
        <f t="shared" si="11"/>
        <v>8577.88</v>
      </c>
      <c r="Q77" s="111">
        <f t="shared" ref="Q77:Z77" si="288">IF(E$10=0,0,ROUND(Q76-(E77-AB77),2))</f>
        <v>0</v>
      </c>
      <c r="R77" s="111">
        <f t="shared" si="288"/>
        <v>0</v>
      </c>
      <c r="S77" s="111">
        <f t="shared" si="288"/>
        <v>0</v>
      </c>
      <c r="T77" s="111">
        <f t="shared" si="288"/>
        <v>239.2</v>
      </c>
      <c r="U77" s="111">
        <f t="shared" si="288"/>
        <v>8338.68</v>
      </c>
      <c r="V77" s="111">
        <f t="shared" si="288"/>
        <v>0</v>
      </c>
      <c r="W77" s="111">
        <f t="shared" si="288"/>
        <v>0</v>
      </c>
      <c r="X77" s="111">
        <f t="shared" si="288"/>
        <v>0</v>
      </c>
      <c r="Y77" s="111">
        <f t="shared" si="288"/>
        <v>0</v>
      </c>
      <c r="Z77" s="111">
        <f t="shared" si="288"/>
        <v>0</v>
      </c>
      <c r="AA77" s="114"/>
      <c r="AB77" s="111">
        <f t="shared" ref="AB77:AK77" si="289">ROUND(Q76*E$11/12,2)</f>
        <v>0</v>
      </c>
      <c r="AC77" s="111">
        <f t="shared" si="289"/>
        <v>0</v>
      </c>
      <c r="AD77" s="111">
        <f t="shared" si="289"/>
        <v>0</v>
      </c>
      <c r="AE77" s="111">
        <f t="shared" si="289"/>
        <v>6.23</v>
      </c>
      <c r="AF77" s="111">
        <f t="shared" si="289"/>
        <v>93.99</v>
      </c>
      <c r="AG77" s="111">
        <f t="shared" si="289"/>
        <v>0</v>
      </c>
      <c r="AH77" s="111">
        <f t="shared" si="289"/>
        <v>0</v>
      </c>
      <c r="AI77" s="111">
        <f t="shared" si="289"/>
        <v>0</v>
      </c>
      <c r="AJ77" s="111">
        <f t="shared" si="289"/>
        <v>0</v>
      </c>
      <c r="AK77" s="111">
        <f t="shared" si="289"/>
        <v>0</v>
      </c>
      <c r="AL77" s="111">
        <f t="shared" si="22"/>
        <v>100.22</v>
      </c>
      <c r="AM77" s="115"/>
      <c r="AN77" s="111">
        <f t="shared" ref="AN77:AW77" si="290">IF(Q76&gt;0,IF((Q76+AB77)&lt;E$12,Q76+AB77,E$12),0)</f>
        <v>0</v>
      </c>
      <c r="AO77" s="111">
        <f t="shared" si="290"/>
        <v>0</v>
      </c>
      <c r="AP77" s="111">
        <f t="shared" si="290"/>
        <v>0</v>
      </c>
      <c r="AQ77" s="111">
        <f t="shared" si="290"/>
        <v>55</v>
      </c>
      <c r="AR77" s="111">
        <f t="shared" si="290"/>
        <v>110</v>
      </c>
      <c r="AS77" s="111">
        <f t="shared" si="290"/>
        <v>0</v>
      </c>
      <c r="AT77" s="111">
        <f t="shared" si="290"/>
        <v>0</v>
      </c>
      <c r="AU77" s="111">
        <f t="shared" si="290"/>
        <v>0</v>
      </c>
      <c r="AV77" s="111">
        <f t="shared" si="290"/>
        <v>0</v>
      </c>
      <c r="AW77" s="111">
        <f t="shared" si="290"/>
        <v>0</v>
      </c>
      <c r="AX77" s="111">
        <f t="shared" si="24"/>
        <v>165</v>
      </c>
      <c r="AY77" s="111"/>
      <c r="AZ77" s="113">
        <f t="shared" si="25"/>
        <v>0</v>
      </c>
      <c r="BA77" s="111">
        <f t="shared" ref="BA77:BI77" si="291">IF(R76&lt;=0,0,IF($C77&lt;=SUM($AZ77:AZ77),0,IF(AO77+$C77-SUM($AZ77:AZ77)&gt;R76+AC77,R76+AC77-AO77,$C77-SUM($AZ77:AZ77))))</f>
        <v>0</v>
      </c>
      <c r="BB77" s="111">
        <f t="shared" si="291"/>
        <v>0</v>
      </c>
      <c r="BC77" s="111">
        <f t="shared" si="291"/>
        <v>335</v>
      </c>
      <c r="BD77" s="111">
        <f t="shared" si="291"/>
        <v>0</v>
      </c>
      <c r="BE77" s="111">
        <f t="shared" si="291"/>
        <v>0</v>
      </c>
      <c r="BF77" s="111">
        <f t="shared" si="291"/>
        <v>0</v>
      </c>
      <c r="BG77" s="111">
        <f t="shared" si="291"/>
        <v>0</v>
      </c>
      <c r="BH77" s="111">
        <f t="shared" si="291"/>
        <v>0</v>
      </c>
      <c r="BI77" s="111">
        <f t="shared" si="291"/>
        <v>0</v>
      </c>
      <c r="BJ77" s="53"/>
      <c r="BK77" s="53"/>
    </row>
    <row r="78" ht="10.5" customHeight="1">
      <c r="A78" s="107">
        <f t="shared" si="16"/>
        <v>56</v>
      </c>
      <c r="B78" s="108">
        <f t="shared" si="17"/>
        <v>45444</v>
      </c>
      <c r="C78" s="109">
        <f t="shared" si="18"/>
        <v>335</v>
      </c>
      <c r="D78" s="110"/>
      <c r="E78" s="111">
        <f t="shared" ref="E78:N78" si="292">AN78+AZ78</f>
        <v>0</v>
      </c>
      <c r="F78" s="111">
        <f t="shared" si="292"/>
        <v>0</v>
      </c>
      <c r="G78" s="111">
        <f t="shared" si="292"/>
        <v>0</v>
      </c>
      <c r="H78" s="111">
        <f t="shared" si="292"/>
        <v>241.59</v>
      </c>
      <c r="I78" s="111">
        <f t="shared" si="292"/>
        <v>258.41</v>
      </c>
      <c r="J78" s="111">
        <f t="shared" si="292"/>
        <v>0</v>
      </c>
      <c r="K78" s="111">
        <f t="shared" si="292"/>
        <v>0</v>
      </c>
      <c r="L78" s="111">
        <f t="shared" si="292"/>
        <v>0</v>
      </c>
      <c r="M78" s="111">
        <f t="shared" si="292"/>
        <v>0</v>
      </c>
      <c r="N78" s="111">
        <f t="shared" si="292"/>
        <v>0</v>
      </c>
      <c r="O78" s="112"/>
      <c r="P78" s="111">
        <f t="shared" si="11"/>
        <v>8174.08</v>
      </c>
      <c r="Q78" s="111">
        <f t="shared" ref="Q78:Z78" si="293">IF(E$10=0,0,ROUND(Q77-(E78-AB78),2))</f>
        <v>0</v>
      </c>
      <c r="R78" s="111">
        <f t="shared" si="293"/>
        <v>0</v>
      </c>
      <c r="S78" s="111">
        <f t="shared" si="293"/>
        <v>0</v>
      </c>
      <c r="T78" s="111">
        <f t="shared" si="293"/>
        <v>0</v>
      </c>
      <c r="U78" s="111">
        <f t="shared" si="293"/>
        <v>8174.08</v>
      </c>
      <c r="V78" s="111">
        <f t="shared" si="293"/>
        <v>0</v>
      </c>
      <c r="W78" s="111">
        <f t="shared" si="293"/>
        <v>0</v>
      </c>
      <c r="X78" s="111">
        <f t="shared" si="293"/>
        <v>0</v>
      </c>
      <c r="Y78" s="111">
        <f t="shared" si="293"/>
        <v>0</v>
      </c>
      <c r="Z78" s="111">
        <f t="shared" si="293"/>
        <v>0</v>
      </c>
      <c r="AA78" s="114"/>
      <c r="AB78" s="111">
        <f t="shared" ref="AB78:AK78" si="294">ROUND(Q77*E$11/12,2)</f>
        <v>0</v>
      </c>
      <c r="AC78" s="111">
        <f t="shared" si="294"/>
        <v>0</v>
      </c>
      <c r="AD78" s="111">
        <f t="shared" si="294"/>
        <v>0</v>
      </c>
      <c r="AE78" s="111">
        <f t="shared" si="294"/>
        <v>2.39</v>
      </c>
      <c r="AF78" s="111">
        <f t="shared" si="294"/>
        <v>93.81</v>
      </c>
      <c r="AG78" s="111">
        <f t="shared" si="294"/>
        <v>0</v>
      </c>
      <c r="AH78" s="111">
        <f t="shared" si="294"/>
        <v>0</v>
      </c>
      <c r="AI78" s="111">
        <f t="shared" si="294"/>
        <v>0</v>
      </c>
      <c r="AJ78" s="111">
        <f t="shared" si="294"/>
        <v>0</v>
      </c>
      <c r="AK78" s="111">
        <f t="shared" si="294"/>
        <v>0</v>
      </c>
      <c r="AL78" s="111">
        <f t="shared" si="22"/>
        <v>96.2</v>
      </c>
      <c r="AM78" s="115"/>
      <c r="AN78" s="111">
        <f t="shared" ref="AN78:AW78" si="295">IF(Q77&gt;0,IF((Q77+AB78)&lt;E$12,Q77+AB78,E$12),0)</f>
        <v>0</v>
      </c>
      <c r="AO78" s="111">
        <f t="shared" si="295"/>
        <v>0</v>
      </c>
      <c r="AP78" s="111">
        <f t="shared" si="295"/>
        <v>0</v>
      </c>
      <c r="AQ78" s="111">
        <f t="shared" si="295"/>
        <v>55</v>
      </c>
      <c r="AR78" s="111">
        <f t="shared" si="295"/>
        <v>110</v>
      </c>
      <c r="AS78" s="111">
        <f t="shared" si="295"/>
        <v>0</v>
      </c>
      <c r="AT78" s="111">
        <f t="shared" si="295"/>
        <v>0</v>
      </c>
      <c r="AU78" s="111">
        <f t="shared" si="295"/>
        <v>0</v>
      </c>
      <c r="AV78" s="111">
        <f t="shared" si="295"/>
        <v>0</v>
      </c>
      <c r="AW78" s="111">
        <f t="shared" si="295"/>
        <v>0</v>
      </c>
      <c r="AX78" s="111">
        <f t="shared" si="24"/>
        <v>165</v>
      </c>
      <c r="AY78" s="111"/>
      <c r="AZ78" s="113">
        <f t="shared" si="25"/>
        <v>0</v>
      </c>
      <c r="BA78" s="111">
        <f t="shared" ref="BA78:BI78" si="296">IF(R77&lt;=0,0,IF($C78&lt;=SUM($AZ78:AZ78),0,IF(AO78+$C78-SUM($AZ78:AZ78)&gt;R77+AC78,R77+AC78-AO78,$C78-SUM($AZ78:AZ78))))</f>
        <v>0</v>
      </c>
      <c r="BB78" s="111">
        <f t="shared" si="296"/>
        <v>0</v>
      </c>
      <c r="BC78" s="111">
        <f t="shared" si="296"/>
        <v>186.59</v>
      </c>
      <c r="BD78" s="111">
        <f t="shared" si="296"/>
        <v>148.41</v>
      </c>
      <c r="BE78" s="111">
        <f t="shared" si="296"/>
        <v>0</v>
      </c>
      <c r="BF78" s="111">
        <f t="shared" si="296"/>
        <v>0</v>
      </c>
      <c r="BG78" s="111">
        <f t="shared" si="296"/>
        <v>0</v>
      </c>
      <c r="BH78" s="111">
        <f t="shared" si="296"/>
        <v>0</v>
      </c>
      <c r="BI78" s="111">
        <f t="shared" si="296"/>
        <v>0</v>
      </c>
      <c r="BJ78" s="53"/>
      <c r="BK78" s="53"/>
    </row>
    <row r="79" ht="10.5" customHeight="1">
      <c r="A79" s="107">
        <f t="shared" si="16"/>
        <v>57</v>
      </c>
      <c r="B79" s="108">
        <f t="shared" si="17"/>
        <v>45474</v>
      </c>
      <c r="C79" s="109">
        <f t="shared" si="18"/>
        <v>390</v>
      </c>
      <c r="D79" s="110"/>
      <c r="E79" s="111">
        <f t="shared" ref="E79:N79" si="297">AN79+AZ79</f>
        <v>0</v>
      </c>
      <c r="F79" s="111">
        <f t="shared" si="297"/>
        <v>0</v>
      </c>
      <c r="G79" s="111">
        <f t="shared" si="297"/>
        <v>0</v>
      </c>
      <c r="H79" s="111">
        <f t="shared" si="297"/>
        <v>0</v>
      </c>
      <c r="I79" s="111">
        <f t="shared" si="297"/>
        <v>500</v>
      </c>
      <c r="J79" s="111">
        <f t="shared" si="297"/>
        <v>0</v>
      </c>
      <c r="K79" s="111">
        <f t="shared" si="297"/>
        <v>0</v>
      </c>
      <c r="L79" s="111">
        <f t="shared" si="297"/>
        <v>0</v>
      </c>
      <c r="M79" s="111">
        <f t="shared" si="297"/>
        <v>0</v>
      </c>
      <c r="N79" s="111">
        <f t="shared" si="297"/>
        <v>0</v>
      </c>
      <c r="O79" s="112"/>
      <c r="P79" s="111">
        <f t="shared" si="11"/>
        <v>7766.04</v>
      </c>
      <c r="Q79" s="111">
        <f t="shared" ref="Q79:Z79" si="298">IF(E$10=0,0,ROUND(Q78-(E79-AB79),2))</f>
        <v>0</v>
      </c>
      <c r="R79" s="111">
        <f t="shared" si="298"/>
        <v>0</v>
      </c>
      <c r="S79" s="111">
        <f t="shared" si="298"/>
        <v>0</v>
      </c>
      <c r="T79" s="111">
        <f t="shared" si="298"/>
        <v>0</v>
      </c>
      <c r="U79" s="111">
        <f t="shared" si="298"/>
        <v>7766.04</v>
      </c>
      <c r="V79" s="111">
        <f t="shared" si="298"/>
        <v>0</v>
      </c>
      <c r="W79" s="111">
        <f t="shared" si="298"/>
        <v>0</v>
      </c>
      <c r="X79" s="111">
        <f t="shared" si="298"/>
        <v>0</v>
      </c>
      <c r="Y79" s="111">
        <f t="shared" si="298"/>
        <v>0</v>
      </c>
      <c r="Z79" s="111">
        <f t="shared" si="298"/>
        <v>0</v>
      </c>
      <c r="AA79" s="114"/>
      <c r="AB79" s="111">
        <f t="shared" ref="AB79:AK79" si="299">ROUND(Q78*E$11/12,2)</f>
        <v>0</v>
      </c>
      <c r="AC79" s="111">
        <f t="shared" si="299"/>
        <v>0</v>
      </c>
      <c r="AD79" s="111">
        <f t="shared" si="299"/>
        <v>0</v>
      </c>
      <c r="AE79" s="111">
        <f t="shared" si="299"/>
        <v>0</v>
      </c>
      <c r="AF79" s="111">
        <f t="shared" si="299"/>
        <v>91.96</v>
      </c>
      <c r="AG79" s="111">
        <f t="shared" si="299"/>
        <v>0</v>
      </c>
      <c r="AH79" s="111">
        <f t="shared" si="299"/>
        <v>0</v>
      </c>
      <c r="AI79" s="111">
        <f t="shared" si="299"/>
        <v>0</v>
      </c>
      <c r="AJ79" s="111">
        <f t="shared" si="299"/>
        <v>0</v>
      </c>
      <c r="AK79" s="111">
        <f t="shared" si="299"/>
        <v>0</v>
      </c>
      <c r="AL79" s="111">
        <f t="shared" si="22"/>
        <v>91.96</v>
      </c>
      <c r="AM79" s="115"/>
      <c r="AN79" s="111">
        <f t="shared" ref="AN79:AW79" si="300">IF(Q78&gt;0,IF((Q78+AB79)&lt;E$12,Q78+AB79,E$12),0)</f>
        <v>0</v>
      </c>
      <c r="AO79" s="111">
        <f t="shared" si="300"/>
        <v>0</v>
      </c>
      <c r="AP79" s="111">
        <f t="shared" si="300"/>
        <v>0</v>
      </c>
      <c r="AQ79" s="111">
        <f t="shared" si="300"/>
        <v>0</v>
      </c>
      <c r="AR79" s="111">
        <f t="shared" si="300"/>
        <v>110</v>
      </c>
      <c r="AS79" s="111">
        <f t="shared" si="300"/>
        <v>0</v>
      </c>
      <c r="AT79" s="111">
        <f t="shared" si="300"/>
        <v>0</v>
      </c>
      <c r="AU79" s="111">
        <f t="shared" si="300"/>
        <v>0</v>
      </c>
      <c r="AV79" s="111">
        <f t="shared" si="300"/>
        <v>0</v>
      </c>
      <c r="AW79" s="111">
        <f t="shared" si="300"/>
        <v>0</v>
      </c>
      <c r="AX79" s="111">
        <f t="shared" si="24"/>
        <v>110</v>
      </c>
      <c r="AY79" s="111"/>
      <c r="AZ79" s="113">
        <f t="shared" si="25"/>
        <v>0</v>
      </c>
      <c r="BA79" s="111">
        <f t="shared" ref="BA79:BI79" si="301">IF(R78&lt;=0,0,IF($C79&lt;=SUM($AZ79:AZ79),0,IF(AO79+$C79-SUM($AZ79:AZ79)&gt;R78+AC79,R78+AC79-AO79,$C79-SUM($AZ79:AZ79))))</f>
        <v>0</v>
      </c>
      <c r="BB79" s="111">
        <f t="shared" si="301"/>
        <v>0</v>
      </c>
      <c r="BC79" s="111">
        <f t="shared" si="301"/>
        <v>0</v>
      </c>
      <c r="BD79" s="111">
        <f t="shared" si="301"/>
        <v>390</v>
      </c>
      <c r="BE79" s="111">
        <f t="shared" si="301"/>
        <v>0</v>
      </c>
      <c r="BF79" s="111">
        <f t="shared" si="301"/>
        <v>0</v>
      </c>
      <c r="BG79" s="111">
        <f t="shared" si="301"/>
        <v>0</v>
      </c>
      <c r="BH79" s="111">
        <f t="shared" si="301"/>
        <v>0</v>
      </c>
      <c r="BI79" s="111">
        <f t="shared" si="301"/>
        <v>0</v>
      </c>
      <c r="BJ79" s="53"/>
      <c r="BK79" s="53"/>
    </row>
    <row r="80" ht="10.5" customHeight="1">
      <c r="A80" s="107">
        <f t="shared" si="16"/>
        <v>58</v>
      </c>
      <c r="B80" s="108">
        <f t="shared" si="17"/>
        <v>45505</v>
      </c>
      <c r="C80" s="109">
        <f t="shared" si="18"/>
        <v>390</v>
      </c>
      <c r="D80" s="110"/>
      <c r="E80" s="111">
        <f t="shared" ref="E80:N80" si="302">AN80+AZ80</f>
        <v>0</v>
      </c>
      <c r="F80" s="111">
        <f t="shared" si="302"/>
        <v>0</v>
      </c>
      <c r="G80" s="111">
        <f t="shared" si="302"/>
        <v>0</v>
      </c>
      <c r="H80" s="111">
        <f t="shared" si="302"/>
        <v>0</v>
      </c>
      <c r="I80" s="111">
        <f t="shared" si="302"/>
        <v>500</v>
      </c>
      <c r="J80" s="111">
        <f t="shared" si="302"/>
        <v>0</v>
      </c>
      <c r="K80" s="111">
        <f t="shared" si="302"/>
        <v>0</v>
      </c>
      <c r="L80" s="111">
        <f t="shared" si="302"/>
        <v>0</v>
      </c>
      <c r="M80" s="111">
        <f t="shared" si="302"/>
        <v>0</v>
      </c>
      <c r="N80" s="111">
        <f t="shared" si="302"/>
        <v>0</v>
      </c>
      <c r="O80" s="112"/>
      <c r="P80" s="111">
        <f t="shared" si="11"/>
        <v>7353.41</v>
      </c>
      <c r="Q80" s="111">
        <f t="shared" ref="Q80:Z80" si="303">IF(E$10=0,0,ROUND(Q79-(E80-AB80),2))</f>
        <v>0</v>
      </c>
      <c r="R80" s="111">
        <f t="shared" si="303"/>
        <v>0</v>
      </c>
      <c r="S80" s="111">
        <f t="shared" si="303"/>
        <v>0</v>
      </c>
      <c r="T80" s="111">
        <f t="shared" si="303"/>
        <v>0</v>
      </c>
      <c r="U80" s="111">
        <f t="shared" si="303"/>
        <v>7353.41</v>
      </c>
      <c r="V80" s="111">
        <f t="shared" si="303"/>
        <v>0</v>
      </c>
      <c r="W80" s="111">
        <f t="shared" si="303"/>
        <v>0</v>
      </c>
      <c r="X80" s="111">
        <f t="shared" si="303"/>
        <v>0</v>
      </c>
      <c r="Y80" s="111">
        <f t="shared" si="303"/>
        <v>0</v>
      </c>
      <c r="Z80" s="111">
        <f t="shared" si="303"/>
        <v>0</v>
      </c>
      <c r="AA80" s="114"/>
      <c r="AB80" s="111">
        <f t="shared" ref="AB80:AK80" si="304">ROUND(Q79*E$11/12,2)</f>
        <v>0</v>
      </c>
      <c r="AC80" s="111">
        <f t="shared" si="304"/>
        <v>0</v>
      </c>
      <c r="AD80" s="111">
        <f t="shared" si="304"/>
        <v>0</v>
      </c>
      <c r="AE80" s="111">
        <f t="shared" si="304"/>
        <v>0</v>
      </c>
      <c r="AF80" s="111">
        <f t="shared" si="304"/>
        <v>87.37</v>
      </c>
      <c r="AG80" s="111">
        <f t="shared" si="304"/>
        <v>0</v>
      </c>
      <c r="AH80" s="111">
        <f t="shared" si="304"/>
        <v>0</v>
      </c>
      <c r="AI80" s="111">
        <f t="shared" si="304"/>
        <v>0</v>
      </c>
      <c r="AJ80" s="111">
        <f t="shared" si="304"/>
        <v>0</v>
      </c>
      <c r="AK80" s="111">
        <f t="shared" si="304"/>
        <v>0</v>
      </c>
      <c r="AL80" s="111">
        <f t="shared" si="22"/>
        <v>87.37</v>
      </c>
      <c r="AM80" s="115"/>
      <c r="AN80" s="111">
        <f t="shared" ref="AN80:AW80" si="305">IF(Q79&gt;0,IF((Q79+AB80)&lt;E$12,Q79+AB80,E$12),0)</f>
        <v>0</v>
      </c>
      <c r="AO80" s="111">
        <f t="shared" si="305"/>
        <v>0</v>
      </c>
      <c r="AP80" s="111">
        <f t="shared" si="305"/>
        <v>0</v>
      </c>
      <c r="AQ80" s="111">
        <f t="shared" si="305"/>
        <v>0</v>
      </c>
      <c r="AR80" s="111">
        <f t="shared" si="305"/>
        <v>110</v>
      </c>
      <c r="AS80" s="111">
        <f t="shared" si="305"/>
        <v>0</v>
      </c>
      <c r="AT80" s="111">
        <f t="shared" si="305"/>
        <v>0</v>
      </c>
      <c r="AU80" s="111">
        <f t="shared" si="305"/>
        <v>0</v>
      </c>
      <c r="AV80" s="111">
        <f t="shared" si="305"/>
        <v>0</v>
      </c>
      <c r="AW80" s="111">
        <f t="shared" si="305"/>
        <v>0</v>
      </c>
      <c r="AX80" s="111">
        <f t="shared" si="24"/>
        <v>110</v>
      </c>
      <c r="AY80" s="111"/>
      <c r="AZ80" s="113">
        <f t="shared" si="25"/>
        <v>0</v>
      </c>
      <c r="BA80" s="111">
        <f t="shared" ref="BA80:BI80" si="306">IF(R79&lt;=0,0,IF($C80&lt;=SUM($AZ80:AZ80),0,IF(AO80+$C80-SUM($AZ80:AZ80)&gt;R79+AC80,R79+AC80-AO80,$C80-SUM($AZ80:AZ80))))</f>
        <v>0</v>
      </c>
      <c r="BB80" s="111">
        <f t="shared" si="306"/>
        <v>0</v>
      </c>
      <c r="BC80" s="111">
        <f t="shared" si="306"/>
        <v>0</v>
      </c>
      <c r="BD80" s="111">
        <f t="shared" si="306"/>
        <v>390</v>
      </c>
      <c r="BE80" s="111">
        <f t="shared" si="306"/>
        <v>0</v>
      </c>
      <c r="BF80" s="111">
        <f t="shared" si="306"/>
        <v>0</v>
      </c>
      <c r="BG80" s="111">
        <f t="shared" si="306"/>
        <v>0</v>
      </c>
      <c r="BH80" s="111">
        <f t="shared" si="306"/>
        <v>0</v>
      </c>
      <c r="BI80" s="111">
        <f t="shared" si="306"/>
        <v>0</v>
      </c>
      <c r="BJ80" s="53"/>
      <c r="BK80" s="53"/>
    </row>
    <row r="81" ht="10.5" customHeight="1">
      <c r="A81" s="107">
        <f t="shared" si="16"/>
        <v>59</v>
      </c>
      <c r="B81" s="108">
        <f t="shared" si="17"/>
        <v>45536</v>
      </c>
      <c r="C81" s="109">
        <f t="shared" si="18"/>
        <v>390</v>
      </c>
      <c r="D81" s="110"/>
      <c r="E81" s="111">
        <f t="shared" ref="E81:N81" si="307">AN81+AZ81</f>
        <v>0</v>
      </c>
      <c r="F81" s="111">
        <f t="shared" si="307"/>
        <v>0</v>
      </c>
      <c r="G81" s="111">
        <f t="shared" si="307"/>
        <v>0</v>
      </c>
      <c r="H81" s="111">
        <f t="shared" si="307"/>
        <v>0</v>
      </c>
      <c r="I81" s="111">
        <f t="shared" si="307"/>
        <v>500</v>
      </c>
      <c r="J81" s="111">
        <f t="shared" si="307"/>
        <v>0</v>
      </c>
      <c r="K81" s="111">
        <f t="shared" si="307"/>
        <v>0</v>
      </c>
      <c r="L81" s="111">
        <f t="shared" si="307"/>
        <v>0</v>
      </c>
      <c r="M81" s="111">
        <f t="shared" si="307"/>
        <v>0</v>
      </c>
      <c r="N81" s="111">
        <f t="shared" si="307"/>
        <v>0</v>
      </c>
      <c r="O81" s="112"/>
      <c r="P81" s="111">
        <f t="shared" si="11"/>
        <v>6936.14</v>
      </c>
      <c r="Q81" s="111">
        <f t="shared" ref="Q81:Z81" si="308">IF(E$10=0,0,ROUND(Q80-(E81-AB81),2))</f>
        <v>0</v>
      </c>
      <c r="R81" s="111">
        <f t="shared" si="308"/>
        <v>0</v>
      </c>
      <c r="S81" s="111">
        <f t="shared" si="308"/>
        <v>0</v>
      </c>
      <c r="T81" s="111">
        <f t="shared" si="308"/>
        <v>0</v>
      </c>
      <c r="U81" s="111">
        <f t="shared" si="308"/>
        <v>6936.14</v>
      </c>
      <c r="V81" s="111">
        <f t="shared" si="308"/>
        <v>0</v>
      </c>
      <c r="W81" s="111">
        <f t="shared" si="308"/>
        <v>0</v>
      </c>
      <c r="X81" s="111">
        <f t="shared" si="308"/>
        <v>0</v>
      </c>
      <c r="Y81" s="111">
        <f t="shared" si="308"/>
        <v>0</v>
      </c>
      <c r="Z81" s="111">
        <f t="shared" si="308"/>
        <v>0</v>
      </c>
      <c r="AA81" s="114"/>
      <c r="AB81" s="111">
        <f t="shared" ref="AB81:AK81" si="309">ROUND(Q80*E$11/12,2)</f>
        <v>0</v>
      </c>
      <c r="AC81" s="111">
        <f t="shared" si="309"/>
        <v>0</v>
      </c>
      <c r="AD81" s="111">
        <f t="shared" si="309"/>
        <v>0</v>
      </c>
      <c r="AE81" s="111">
        <f t="shared" si="309"/>
        <v>0</v>
      </c>
      <c r="AF81" s="111">
        <f t="shared" si="309"/>
        <v>82.73</v>
      </c>
      <c r="AG81" s="111">
        <f t="shared" si="309"/>
        <v>0</v>
      </c>
      <c r="AH81" s="111">
        <f t="shared" si="309"/>
        <v>0</v>
      </c>
      <c r="AI81" s="111">
        <f t="shared" si="309"/>
        <v>0</v>
      </c>
      <c r="AJ81" s="111">
        <f t="shared" si="309"/>
        <v>0</v>
      </c>
      <c r="AK81" s="111">
        <f t="shared" si="309"/>
        <v>0</v>
      </c>
      <c r="AL81" s="111">
        <f t="shared" si="22"/>
        <v>82.73</v>
      </c>
      <c r="AM81" s="115"/>
      <c r="AN81" s="111">
        <f t="shared" ref="AN81:AW81" si="310">IF(Q80&gt;0,IF((Q80+AB81)&lt;E$12,Q80+AB81,E$12),0)</f>
        <v>0</v>
      </c>
      <c r="AO81" s="111">
        <f t="shared" si="310"/>
        <v>0</v>
      </c>
      <c r="AP81" s="111">
        <f t="shared" si="310"/>
        <v>0</v>
      </c>
      <c r="AQ81" s="111">
        <f t="shared" si="310"/>
        <v>0</v>
      </c>
      <c r="AR81" s="111">
        <f t="shared" si="310"/>
        <v>110</v>
      </c>
      <c r="AS81" s="111">
        <f t="shared" si="310"/>
        <v>0</v>
      </c>
      <c r="AT81" s="111">
        <f t="shared" si="310"/>
        <v>0</v>
      </c>
      <c r="AU81" s="111">
        <f t="shared" si="310"/>
        <v>0</v>
      </c>
      <c r="AV81" s="111">
        <f t="shared" si="310"/>
        <v>0</v>
      </c>
      <c r="AW81" s="111">
        <f t="shared" si="310"/>
        <v>0</v>
      </c>
      <c r="AX81" s="111">
        <f t="shared" si="24"/>
        <v>110</v>
      </c>
      <c r="AY81" s="111"/>
      <c r="AZ81" s="113">
        <f t="shared" si="25"/>
        <v>0</v>
      </c>
      <c r="BA81" s="111">
        <f t="shared" ref="BA81:BI81" si="311">IF(R80&lt;=0,0,IF($C81&lt;=SUM($AZ81:AZ81),0,IF(AO81+$C81-SUM($AZ81:AZ81)&gt;R80+AC81,R80+AC81-AO81,$C81-SUM($AZ81:AZ81))))</f>
        <v>0</v>
      </c>
      <c r="BB81" s="111">
        <f t="shared" si="311"/>
        <v>0</v>
      </c>
      <c r="BC81" s="111">
        <f t="shared" si="311"/>
        <v>0</v>
      </c>
      <c r="BD81" s="111">
        <f t="shared" si="311"/>
        <v>390</v>
      </c>
      <c r="BE81" s="111">
        <f t="shared" si="311"/>
        <v>0</v>
      </c>
      <c r="BF81" s="111">
        <f t="shared" si="311"/>
        <v>0</v>
      </c>
      <c r="BG81" s="111">
        <f t="shared" si="311"/>
        <v>0</v>
      </c>
      <c r="BH81" s="111">
        <f t="shared" si="311"/>
        <v>0</v>
      </c>
      <c r="BI81" s="111">
        <f t="shared" si="311"/>
        <v>0</v>
      </c>
      <c r="BJ81" s="53"/>
      <c r="BK81" s="53"/>
    </row>
    <row r="82" ht="10.5" customHeight="1">
      <c r="A82" s="107">
        <f t="shared" si="16"/>
        <v>60</v>
      </c>
      <c r="B82" s="108">
        <f t="shared" si="17"/>
        <v>45566</v>
      </c>
      <c r="C82" s="109">
        <f t="shared" si="18"/>
        <v>390</v>
      </c>
      <c r="D82" s="110"/>
      <c r="E82" s="111">
        <f t="shared" ref="E82:N82" si="312">AN82+AZ82</f>
        <v>0</v>
      </c>
      <c r="F82" s="111">
        <f t="shared" si="312"/>
        <v>0</v>
      </c>
      <c r="G82" s="111">
        <f t="shared" si="312"/>
        <v>0</v>
      </c>
      <c r="H82" s="111">
        <f t="shared" si="312"/>
        <v>0</v>
      </c>
      <c r="I82" s="111">
        <f t="shared" si="312"/>
        <v>500</v>
      </c>
      <c r="J82" s="111">
        <f t="shared" si="312"/>
        <v>0</v>
      </c>
      <c r="K82" s="111">
        <f t="shared" si="312"/>
        <v>0</v>
      </c>
      <c r="L82" s="111">
        <f t="shared" si="312"/>
        <v>0</v>
      </c>
      <c r="M82" s="111">
        <f t="shared" si="312"/>
        <v>0</v>
      </c>
      <c r="N82" s="111">
        <f t="shared" si="312"/>
        <v>0</v>
      </c>
      <c r="O82" s="112"/>
      <c r="P82" s="111">
        <f t="shared" si="11"/>
        <v>6514.17</v>
      </c>
      <c r="Q82" s="111">
        <f t="shared" ref="Q82:Z82" si="313">IF(E$10=0,0,ROUND(Q81-(E82-AB82),2))</f>
        <v>0</v>
      </c>
      <c r="R82" s="111">
        <f t="shared" si="313"/>
        <v>0</v>
      </c>
      <c r="S82" s="111">
        <f t="shared" si="313"/>
        <v>0</v>
      </c>
      <c r="T82" s="111">
        <f t="shared" si="313"/>
        <v>0</v>
      </c>
      <c r="U82" s="111">
        <f t="shared" si="313"/>
        <v>6514.17</v>
      </c>
      <c r="V82" s="111">
        <f t="shared" si="313"/>
        <v>0</v>
      </c>
      <c r="W82" s="111">
        <f t="shared" si="313"/>
        <v>0</v>
      </c>
      <c r="X82" s="111">
        <f t="shared" si="313"/>
        <v>0</v>
      </c>
      <c r="Y82" s="111">
        <f t="shared" si="313"/>
        <v>0</v>
      </c>
      <c r="Z82" s="111">
        <f t="shared" si="313"/>
        <v>0</v>
      </c>
      <c r="AA82" s="114"/>
      <c r="AB82" s="111">
        <f t="shared" ref="AB82:AK82" si="314">ROUND(Q81*E$11/12,2)</f>
        <v>0</v>
      </c>
      <c r="AC82" s="111">
        <f t="shared" si="314"/>
        <v>0</v>
      </c>
      <c r="AD82" s="111">
        <f t="shared" si="314"/>
        <v>0</v>
      </c>
      <c r="AE82" s="111">
        <f t="shared" si="314"/>
        <v>0</v>
      </c>
      <c r="AF82" s="111">
        <f t="shared" si="314"/>
        <v>78.03</v>
      </c>
      <c r="AG82" s="111">
        <f t="shared" si="314"/>
        <v>0</v>
      </c>
      <c r="AH82" s="111">
        <f t="shared" si="314"/>
        <v>0</v>
      </c>
      <c r="AI82" s="111">
        <f t="shared" si="314"/>
        <v>0</v>
      </c>
      <c r="AJ82" s="111">
        <f t="shared" si="314"/>
        <v>0</v>
      </c>
      <c r="AK82" s="111">
        <f t="shared" si="314"/>
        <v>0</v>
      </c>
      <c r="AL82" s="111">
        <f t="shared" si="22"/>
        <v>78.03</v>
      </c>
      <c r="AM82" s="115"/>
      <c r="AN82" s="111">
        <f t="shared" ref="AN82:AW82" si="315">IF(Q81&gt;0,IF((Q81+AB82)&lt;E$12,Q81+AB82,E$12),0)</f>
        <v>0</v>
      </c>
      <c r="AO82" s="111">
        <f t="shared" si="315"/>
        <v>0</v>
      </c>
      <c r="AP82" s="111">
        <f t="shared" si="315"/>
        <v>0</v>
      </c>
      <c r="AQ82" s="111">
        <f t="shared" si="315"/>
        <v>0</v>
      </c>
      <c r="AR82" s="111">
        <f t="shared" si="315"/>
        <v>110</v>
      </c>
      <c r="AS82" s="111">
        <f t="shared" si="315"/>
        <v>0</v>
      </c>
      <c r="AT82" s="111">
        <f t="shared" si="315"/>
        <v>0</v>
      </c>
      <c r="AU82" s="111">
        <f t="shared" si="315"/>
        <v>0</v>
      </c>
      <c r="AV82" s="111">
        <f t="shared" si="315"/>
        <v>0</v>
      </c>
      <c r="AW82" s="111">
        <f t="shared" si="315"/>
        <v>0</v>
      </c>
      <c r="AX82" s="111">
        <f t="shared" si="24"/>
        <v>110</v>
      </c>
      <c r="AY82" s="111"/>
      <c r="AZ82" s="113">
        <f t="shared" si="25"/>
        <v>0</v>
      </c>
      <c r="BA82" s="111">
        <f t="shared" ref="BA82:BI82" si="316">IF(R81&lt;=0,0,IF($C82&lt;=SUM($AZ82:AZ82),0,IF(AO82+$C82-SUM($AZ82:AZ82)&gt;R81+AC82,R81+AC82-AO82,$C82-SUM($AZ82:AZ82))))</f>
        <v>0</v>
      </c>
      <c r="BB82" s="111">
        <f t="shared" si="316"/>
        <v>0</v>
      </c>
      <c r="BC82" s="111">
        <f t="shared" si="316"/>
        <v>0</v>
      </c>
      <c r="BD82" s="111">
        <f t="shared" si="316"/>
        <v>390</v>
      </c>
      <c r="BE82" s="111">
        <f t="shared" si="316"/>
        <v>0</v>
      </c>
      <c r="BF82" s="111">
        <f t="shared" si="316"/>
        <v>0</v>
      </c>
      <c r="BG82" s="111">
        <f t="shared" si="316"/>
        <v>0</v>
      </c>
      <c r="BH82" s="111">
        <f t="shared" si="316"/>
        <v>0</v>
      </c>
      <c r="BI82" s="111">
        <f t="shared" si="316"/>
        <v>0</v>
      </c>
      <c r="BJ82" s="53"/>
      <c r="BK82" s="53"/>
    </row>
    <row r="83" ht="10.5" customHeight="1">
      <c r="A83" s="107">
        <f t="shared" si="16"/>
        <v>61</v>
      </c>
      <c r="B83" s="108">
        <f t="shared" si="17"/>
        <v>45597</v>
      </c>
      <c r="C83" s="109">
        <f t="shared" si="18"/>
        <v>390</v>
      </c>
      <c r="D83" s="110"/>
      <c r="E83" s="111">
        <f t="shared" ref="E83:N83" si="317">AN83+AZ83</f>
        <v>0</v>
      </c>
      <c r="F83" s="111">
        <f t="shared" si="317"/>
        <v>0</v>
      </c>
      <c r="G83" s="111">
        <f t="shared" si="317"/>
        <v>0</v>
      </c>
      <c r="H83" s="111">
        <f t="shared" si="317"/>
        <v>0</v>
      </c>
      <c r="I83" s="111">
        <f t="shared" si="317"/>
        <v>500</v>
      </c>
      <c r="J83" s="111">
        <f t="shared" si="317"/>
        <v>0</v>
      </c>
      <c r="K83" s="111">
        <f t="shared" si="317"/>
        <v>0</v>
      </c>
      <c r="L83" s="111">
        <f t="shared" si="317"/>
        <v>0</v>
      </c>
      <c r="M83" s="111">
        <f t="shared" si="317"/>
        <v>0</v>
      </c>
      <c r="N83" s="111">
        <f t="shared" si="317"/>
        <v>0</v>
      </c>
      <c r="O83" s="112"/>
      <c r="P83" s="111">
        <f t="shared" si="11"/>
        <v>6087.45</v>
      </c>
      <c r="Q83" s="111">
        <f t="shared" ref="Q83:Z83" si="318">IF(E$10=0,0,ROUND(Q82-(E83-AB83),2))</f>
        <v>0</v>
      </c>
      <c r="R83" s="111">
        <f t="shared" si="318"/>
        <v>0</v>
      </c>
      <c r="S83" s="111">
        <f t="shared" si="318"/>
        <v>0</v>
      </c>
      <c r="T83" s="111">
        <f t="shared" si="318"/>
        <v>0</v>
      </c>
      <c r="U83" s="111">
        <f t="shared" si="318"/>
        <v>6087.45</v>
      </c>
      <c r="V83" s="111">
        <f t="shared" si="318"/>
        <v>0</v>
      </c>
      <c r="W83" s="111">
        <f t="shared" si="318"/>
        <v>0</v>
      </c>
      <c r="X83" s="111">
        <f t="shared" si="318"/>
        <v>0</v>
      </c>
      <c r="Y83" s="111">
        <f t="shared" si="318"/>
        <v>0</v>
      </c>
      <c r="Z83" s="111">
        <f t="shared" si="318"/>
        <v>0</v>
      </c>
      <c r="AA83" s="114"/>
      <c r="AB83" s="111">
        <f t="shared" ref="AB83:AK83" si="319">ROUND(Q82*E$11/12,2)</f>
        <v>0</v>
      </c>
      <c r="AC83" s="111">
        <f t="shared" si="319"/>
        <v>0</v>
      </c>
      <c r="AD83" s="111">
        <f t="shared" si="319"/>
        <v>0</v>
      </c>
      <c r="AE83" s="111">
        <f t="shared" si="319"/>
        <v>0</v>
      </c>
      <c r="AF83" s="111">
        <f t="shared" si="319"/>
        <v>73.28</v>
      </c>
      <c r="AG83" s="111">
        <f t="shared" si="319"/>
        <v>0</v>
      </c>
      <c r="AH83" s="111">
        <f t="shared" si="319"/>
        <v>0</v>
      </c>
      <c r="AI83" s="111">
        <f t="shared" si="319"/>
        <v>0</v>
      </c>
      <c r="AJ83" s="111">
        <f t="shared" si="319"/>
        <v>0</v>
      </c>
      <c r="AK83" s="111">
        <f t="shared" si="319"/>
        <v>0</v>
      </c>
      <c r="AL83" s="111">
        <f t="shared" si="22"/>
        <v>73.28</v>
      </c>
      <c r="AM83" s="115"/>
      <c r="AN83" s="111">
        <f t="shared" ref="AN83:AW83" si="320">IF(Q82&gt;0,IF((Q82+AB83)&lt;E$12,Q82+AB83,E$12),0)</f>
        <v>0</v>
      </c>
      <c r="AO83" s="111">
        <f t="shared" si="320"/>
        <v>0</v>
      </c>
      <c r="AP83" s="111">
        <f t="shared" si="320"/>
        <v>0</v>
      </c>
      <c r="AQ83" s="111">
        <f t="shared" si="320"/>
        <v>0</v>
      </c>
      <c r="AR83" s="111">
        <f t="shared" si="320"/>
        <v>110</v>
      </c>
      <c r="AS83" s="111">
        <f t="shared" si="320"/>
        <v>0</v>
      </c>
      <c r="AT83" s="111">
        <f t="shared" si="320"/>
        <v>0</v>
      </c>
      <c r="AU83" s="111">
        <f t="shared" si="320"/>
        <v>0</v>
      </c>
      <c r="AV83" s="111">
        <f t="shared" si="320"/>
        <v>0</v>
      </c>
      <c r="AW83" s="111">
        <f t="shared" si="320"/>
        <v>0</v>
      </c>
      <c r="AX83" s="111">
        <f t="shared" si="24"/>
        <v>110</v>
      </c>
      <c r="AY83" s="111"/>
      <c r="AZ83" s="113">
        <f t="shared" si="25"/>
        <v>0</v>
      </c>
      <c r="BA83" s="111">
        <f t="shared" ref="BA83:BI83" si="321">IF(R82&lt;=0,0,IF($C83&lt;=SUM($AZ83:AZ83),0,IF(AO83+$C83-SUM($AZ83:AZ83)&gt;R82+AC83,R82+AC83-AO83,$C83-SUM($AZ83:AZ83))))</f>
        <v>0</v>
      </c>
      <c r="BB83" s="111">
        <f t="shared" si="321"/>
        <v>0</v>
      </c>
      <c r="BC83" s="111">
        <f t="shared" si="321"/>
        <v>0</v>
      </c>
      <c r="BD83" s="111">
        <f t="shared" si="321"/>
        <v>390</v>
      </c>
      <c r="BE83" s="111">
        <f t="shared" si="321"/>
        <v>0</v>
      </c>
      <c r="BF83" s="111">
        <f t="shared" si="321"/>
        <v>0</v>
      </c>
      <c r="BG83" s="111">
        <f t="shared" si="321"/>
        <v>0</v>
      </c>
      <c r="BH83" s="111">
        <f t="shared" si="321"/>
        <v>0</v>
      </c>
      <c r="BI83" s="111">
        <f t="shared" si="321"/>
        <v>0</v>
      </c>
      <c r="BJ83" s="53"/>
      <c r="BK83" s="53"/>
    </row>
    <row r="84" ht="10.5" customHeight="1">
      <c r="A84" s="107">
        <f t="shared" si="16"/>
        <v>62</v>
      </c>
      <c r="B84" s="108">
        <f t="shared" si="17"/>
        <v>45627</v>
      </c>
      <c r="C84" s="109">
        <f t="shared" si="18"/>
        <v>390</v>
      </c>
      <c r="D84" s="110"/>
      <c r="E84" s="111">
        <f t="shared" ref="E84:N84" si="322">AN84+AZ84</f>
        <v>0</v>
      </c>
      <c r="F84" s="111">
        <f t="shared" si="322"/>
        <v>0</v>
      </c>
      <c r="G84" s="111">
        <f t="shared" si="322"/>
        <v>0</v>
      </c>
      <c r="H84" s="111">
        <f t="shared" si="322"/>
        <v>0</v>
      </c>
      <c r="I84" s="111">
        <f t="shared" si="322"/>
        <v>500</v>
      </c>
      <c r="J84" s="111">
        <f t="shared" si="322"/>
        <v>0</v>
      </c>
      <c r="K84" s="111">
        <f t="shared" si="322"/>
        <v>0</v>
      </c>
      <c r="L84" s="111">
        <f t="shared" si="322"/>
        <v>0</v>
      </c>
      <c r="M84" s="111">
        <f t="shared" si="322"/>
        <v>0</v>
      </c>
      <c r="N84" s="111">
        <f t="shared" si="322"/>
        <v>0</v>
      </c>
      <c r="O84" s="112"/>
      <c r="P84" s="111">
        <f t="shared" si="11"/>
        <v>5655.93</v>
      </c>
      <c r="Q84" s="111">
        <f t="shared" ref="Q84:Z84" si="323">IF(E$10=0,0,ROUND(Q83-(E84-AB84),2))</f>
        <v>0</v>
      </c>
      <c r="R84" s="111">
        <f t="shared" si="323"/>
        <v>0</v>
      </c>
      <c r="S84" s="111">
        <f t="shared" si="323"/>
        <v>0</v>
      </c>
      <c r="T84" s="111">
        <f t="shared" si="323"/>
        <v>0</v>
      </c>
      <c r="U84" s="111">
        <f t="shared" si="323"/>
        <v>5655.93</v>
      </c>
      <c r="V84" s="111">
        <f t="shared" si="323"/>
        <v>0</v>
      </c>
      <c r="W84" s="111">
        <f t="shared" si="323"/>
        <v>0</v>
      </c>
      <c r="X84" s="111">
        <f t="shared" si="323"/>
        <v>0</v>
      </c>
      <c r="Y84" s="111">
        <f t="shared" si="323"/>
        <v>0</v>
      </c>
      <c r="Z84" s="111">
        <f t="shared" si="323"/>
        <v>0</v>
      </c>
      <c r="AA84" s="114"/>
      <c r="AB84" s="111">
        <f t="shared" ref="AB84:AK84" si="324">ROUND(Q83*E$11/12,2)</f>
        <v>0</v>
      </c>
      <c r="AC84" s="111">
        <f t="shared" si="324"/>
        <v>0</v>
      </c>
      <c r="AD84" s="111">
        <f t="shared" si="324"/>
        <v>0</v>
      </c>
      <c r="AE84" s="111">
        <f t="shared" si="324"/>
        <v>0</v>
      </c>
      <c r="AF84" s="111">
        <f t="shared" si="324"/>
        <v>68.48</v>
      </c>
      <c r="AG84" s="111">
        <f t="shared" si="324"/>
        <v>0</v>
      </c>
      <c r="AH84" s="111">
        <f t="shared" si="324"/>
        <v>0</v>
      </c>
      <c r="AI84" s="111">
        <f t="shared" si="324"/>
        <v>0</v>
      </c>
      <c r="AJ84" s="111">
        <f t="shared" si="324"/>
        <v>0</v>
      </c>
      <c r="AK84" s="111">
        <f t="shared" si="324"/>
        <v>0</v>
      </c>
      <c r="AL84" s="111">
        <f t="shared" si="22"/>
        <v>68.48</v>
      </c>
      <c r="AM84" s="115"/>
      <c r="AN84" s="111">
        <f t="shared" ref="AN84:AW84" si="325">IF(Q83&gt;0,IF((Q83+AB84)&lt;E$12,Q83+AB84,E$12),0)</f>
        <v>0</v>
      </c>
      <c r="AO84" s="111">
        <f t="shared" si="325"/>
        <v>0</v>
      </c>
      <c r="AP84" s="111">
        <f t="shared" si="325"/>
        <v>0</v>
      </c>
      <c r="AQ84" s="111">
        <f t="shared" si="325"/>
        <v>0</v>
      </c>
      <c r="AR84" s="111">
        <f t="shared" si="325"/>
        <v>110</v>
      </c>
      <c r="AS84" s="111">
        <f t="shared" si="325"/>
        <v>0</v>
      </c>
      <c r="AT84" s="111">
        <f t="shared" si="325"/>
        <v>0</v>
      </c>
      <c r="AU84" s="111">
        <f t="shared" si="325"/>
        <v>0</v>
      </c>
      <c r="AV84" s="111">
        <f t="shared" si="325"/>
        <v>0</v>
      </c>
      <c r="AW84" s="111">
        <f t="shared" si="325"/>
        <v>0</v>
      </c>
      <c r="AX84" s="111">
        <f t="shared" si="24"/>
        <v>110</v>
      </c>
      <c r="AY84" s="111"/>
      <c r="AZ84" s="113">
        <f t="shared" si="25"/>
        <v>0</v>
      </c>
      <c r="BA84" s="111">
        <f t="shared" ref="BA84:BI84" si="326">IF(R83&lt;=0,0,IF($C84&lt;=SUM($AZ84:AZ84),0,IF(AO84+$C84-SUM($AZ84:AZ84)&gt;R83+AC84,R83+AC84-AO84,$C84-SUM($AZ84:AZ84))))</f>
        <v>0</v>
      </c>
      <c r="BB84" s="111">
        <f t="shared" si="326"/>
        <v>0</v>
      </c>
      <c r="BC84" s="111">
        <f t="shared" si="326"/>
        <v>0</v>
      </c>
      <c r="BD84" s="111">
        <f t="shared" si="326"/>
        <v>390</v>
      </c>
      <c r="BE84" s="111">
        <f t="shared" si="326"/>
        <v>0</v>
      </c>
      <c r="BF84" s="111">
        <f t="shared" si="326"/>
        <v>0</v>
      </c>
      <c r="BG84" s="111">
        <f t="shared" si="326"/>
        <v>0</v>
      </c>
      <c r="BH84" s="111">
        <f t="shared" si="326"/>
        <v>0</v>
      </c>
      <c r="BI84" s="111">
        <f t="shared" si="326"/>
        <v>0</v>
      </c>
      <c r="BJ84" s="53"/>
      <c r="BK84" s="53"/>
    </row>
    <row r="85" ht="10.5" customHeight="1">
      <c r="A85" s="107">
        <f t="shared" si="16"/>
        <v>63</v>
      </c>
      <c r="B85" s="108">
        <f t="shared" si="17"/>
        <v>45658</v>
      </c>
      <c r="C85" s="109">
        <f t="shared" si="18"/>
        <v>390</v>
      </c>
      <c r="D85" s="110"/>
      <c r="E85" s="111">
        <f t="shared" ref="E85:N85" si="327">AN85+AZ85</f>
        <v>0</v>
      </c>
      <c r="F85" s="111">
        <f t="shared" si="327"/>
        <v>0</v>
      </c>
      <c r="G85" s="111">
        <f t="shared" si="327"/>
        <v>0</v>
      </c>
      <c r="H85" s="111">
        <f t="shared" si="327"/>
        <v>0</v>
      </c>
      <c r="I85" s="111">
        <f t="shared" si="327"/>
        <v>500</v>
      </c>
      <c r="J85" s="111">
        <f t="shared" si="327"/>
        <v>0</v>
      </c>
      <c r="K85" s="111">
        <f t="shared" si="327"/>
        <v>0</v>
      </c>
      <c r="L85" s="111">
        <f t="shared" si="327"/>
        <v>0</v>
      </c>
      <c r="M85" s="111">
        <f t="shared" si="327"/>
        <v>0</v>
      </c>
      <c r="N85" s="111">
        <f t="shared" si="327"/>
        <v>0</v>
      </c>
      <c r="O85" s="112"/>
      <c r="P85" s="111">
        <f t="shared" si="11"/>
        <v>5219.56</v>
      </c>
      <c r="Q85" s="111">
        <f t="shared" ref="Q85:Z85" si="328">IF(E$10=0,0,ROUND(Q84-(E85-AB85),2))</f>
        <v>0</v>
      </c>
      <c r="R85" s="111">
        <f t="shared" si="328"/>
        <v>0</v>
      </c>
      <c r="S85" s="111">
        <f t="shared" si="328"/>
        <v>0</v>
      </c>
      <c r="T85" s="111">
        <f t="shared" si="328"/>
        <v>0</v>
      </c>
      <c r="U85" s="111">
        <f t="shared" si="328"/>
        <v>5219.56</v>
      </c>
      <c r="V85" s="111">
        <f t="shared" si="328"/>
        <v>0</v>
      </c>
      <c r="W85" s="111">
        <f t="shared" si="328"/>
        <v>0</v>
      </c>
      <c r="X85" s="111">
        <f t="shared" si="328"/>
        <v>0</v>
      </c>
      <c r="Y85" s="111">
        <f t="shared" si="328"/>
        <v>0</v>
      </c>
      <c r="Z85" s="111">
        <f t="shared" si="328"/>
        <v>0</v>
      </c>
      <c r="AA85" s="114"/>
      <c r="AB85" s="111">
        <f t="shared" ref="AB85:AK85" si="329">ROUND(Q84*E$11/12,2)</f>
        <v>0</v>
      </c>
      <c r="AC85" s="111">
        <f t="shared" si="329"/>
        <v>0</v>
      </c>
      <c r="AD85" s="111">
        <f t="shared" si="329"/>
        <v>0</v>
      </c>
      <c r="AE85" s="111">
        <f t="shared" si="329"/>
        <v>0</v>
      </c>
      <c r="AF85" s="111">
        <f t="shared" si="329"/>
        <v>63.63</v>
      </c>
      <c r="AG85" s="111">
        <f t="shared" si="329"/>
        <v>0</v>
      </c>
      <c r="AH85" s="111">
        <f t="shared" si="329"/>
        <v>0</v>
      </c>
      <c r="AI85" s="111">
        <f t="shared" si="329"/>
        <v>0</v>
      </c>
      <c r="AJ85" s="111">
        <f t="shared" si="329"/>
        <v>0</v>
      </c>
      <c r="AK85" s="111">
        <f t="shared" si="329"/>
        <v>0</v>
      </c>
      <c r="AL85" s="111">
        <f t="shared" si="22"/>
        <v>63.63</v>
      </c>
      <c r="AM85" s="115"/>
      <c r="AN85" s="111">
        <f t="shared" ref="AN85:AW85" si="330">IF(Q84&gt;0,IF((Q84+AB85)&lt;E$12,Q84+AB85,E$12),0)</f>
        <v>0</v>
      </c>
      <c r="AO85" s="111">
        <f t="shared" si="330"/>
        <v>0</v>
      </c>
      <c r="AP85" s="111">
        <f t="shared" si="330"/>
        <v>0</v>
      </c>
      <c r="AQ85" s="111">
        <f t="shared" si="330"/>
        <v>0</v>
      </c>
      <c r="AR85" s="111">
        <f t="shared" si="330"/>
        <v>110</v>
      </c>
      <c r="AS85" s="111">
        <f t="shared" si="330"/>
        <v>0</v>
      </c>
      <c r="AT85" s="111">
        <f t="shared" si="330"/>
        <v>0</v>
      </c>
      <c r="AU85" s="111">
        <f t="shared" si="330"/>
        <v>0</v>
      </c>
      <c r="AV85" s="111">
        <f t="shared" si="330"/>
        <v>0</v>
      </c>
      <c r="AW85" s="111">
        <f t="shared" si="330"/>
        <v>0</v>
      </c>
      <c r="AX85" s="111">
        <f t="shared" si="24"/>
        <v>110</v>
      </c>
      <c r="AY85" s="111"/>
      <c r="AZ85" s="113">
        <f t="shared" si="25"/>
        <v>0</v>
      </c>
      <c r="BA85" s="111">
        <f t="shared" ref="BA85:BI85" si="331">IF(R84&lt;=0,0,IF($C85&lt;=SUM($AZ85:AZ85),0,IF(AO85+$C85-SUM($AZ85:AZ85)&gt;R84+AC85,R84+AC85-AO85,$C85-SUM($AZ85:AZ85))))</f>
        <v>0</v>
      </c>
      <c r="BB85" s="111">
        <f t="shared" si="331"/>
        <v>0</v>
      </c>
      <c r="BC85" s="111">
        <f t="shared" si="331"/>
        <v>0</v>
      </c>
      <c r="BD85" s="111">
        <f t="shared" si="331"/>
        <v>390</v>
      </c>
      <c r="BE85" s="111">
        <f t="shared" si="331"/>
        <v>0</v>
      </c>
      <c r="BF85" s="111">
        <f t="shared" si="331"/>
        <v>0</v>
      </c>
      <c r="BG85" s="111">
        <f t="shared" si="331"/>
        <v>0</v>
      </c>
      <c r="BH85" s="111">
        <f t="shared" si="331"/>
        <v>0</v>
      </c>
      <c r="BI85" s="111">
        <f t="shared" si="331"/>
        <v>0</v>
      </c>
      <c r="BJ85" s="53"/>
      <c r="BK85" s="53"/>
    </row>
    <row r="86" ht="10.5" customHeight="1">
      <c r="A86" s="107">
        <f t="shared" si="16"/>
        <v>64</v>
      </c>
      <c r="B86" s="108">
        <f t="shared" si="17"/>
        <v>45689</v>
      </c>
      <c r="C86" s="109">
        <f t="shared" si="18"/>
        <v>390</v>
      </c>
      <c r="D86" s="110"/>
      <c r="E86" s="111">
        <f t="shared" ref="E86:N86" si="332">AN86+AZ86</f>
        <v>0</v>
      </c>
      <c r="F86" s="111">
        <f t="shared" si="332"/>
        <v>0</v>
      </c>
      <c r="G86" s="111">
        <f t="shared" si="332"/>
        <v>0</v>
      </c>
      <c r="H86" s="111">
        <f t="shared" si="332"/>
        <v>0</v>
      </c>
      <c r="I86" s="111">
        <f t="shared" si="332"/>
        <v>500</v>
      </c>
      <c r="J86" s="111">
        <f t="shared" si="332"/>
        <v>0</v>
      </c>
      <c r="K86" s="111">
        <f t="shared" si="332"/>
        <v>0</v>
      </c>
      <c r="L86" s="111">
        <f t="shared" si="332"/>
        <v>0</v>
      </c>
      <c r="M86" s="111">
        <f t="shared" si="332"/>
        <v>0</v>
      </c>
      <c r="N86" s="111">
        <f t="shared" si="332"/>
        <v>0</v>
      </c>
      <c r="O86" s="112"/>
      <c r="P86" s="111">
        <f t="shared" si="11"/>
        <v>4778.28</v>
      </c>
      <c r="Q86" s="111">
        <f t="shared" ref="Q86:Z86" si="333">IF(E$10=0,0,ROUND(Q85-(E86-AB86),2))</f>
        <v>0</v>
      </c>
      <c r="R86" s="111">
        <f t="shared" si="333"/>
        <v>0</v>
      </c>
      <c r="S86" s="111">
        <f t="shared" si="333"/>
        <v>0</v>
      </c>
      <c r="T86" s="111">
        <f t="shared" si="333"/>
        <v>0</v>
      </c>
      <c r="U86" s="111">
        <f t="shared" si="333"/>
        <v>4778.28</v>
      </c>
      <c r="V86" s="111">
        <f t="shared" si="333"/>
        <v>0</v>
      </c>
      <c r="W86" s="111">
        <f t="shared" si="333"/>
        <v>0</v>
      </c>
      <c r="X86" s="111">
        <f t="shared" si="333"/>
        <v>0</v>
      </c>
      <c r="Y86" s="111">
        <f t="shared" si="333"/>
        <v>0</v>
      </c>
      <c r="Z86" s="111">
        <f t="shared" si="333"/>
        <v>0</v>
      </c>
      <c r="AA86" s="114"/>
      <c r="AB86" s="111">
        <f t="shared" ref="AB86:AK86" si="334">ROUND(Q85*E$11/12,2)</f>
        <v>0</v>
      </c>
      <c r="AC86" s="111">
        <f t="shared" si="334"/>
        <v>0</v>
      </c>
      <c r="AD86" s="111">
        <f t="shared" si="334"/>
        <v>0</v>
      </c>
      <c r="AE86" s="111">
        <f t="shared" si="334"/>
        <v>0</v>
      </c>
      <c r="AF86" s="111">
        <f t="shared" si="334"/>
        <v>58.72</v>
      </c>
      <c r="AG86" s="111">
        <f t="shared" si="334"/>
        <v>0</v>
      </c>
      <c r="AH86" s="111">
        <f t="shared" si="334"/>
        <v>0</v>
      </c>
      <c r="AI86" s="111">
        <f t="shared" si="334"/>
        <v>0</v>
      </c>
      <c r="AJ86" s="111">
        <f t="shared" si="334"/>
        <v>0</v>
      </c>
      <c r="AK86" s="111">
        <f t="shared" si="334"/>
        <v>0</v>
      </c>
      <c r="AL86" s="111">
        <f t="shared" si="22"/>
        <v>58.72</v>
      </c>
      <c r="AM86" s="115"/>
      <c r="AN86" s="111">
        <f t="shared" ref="AN86:AW86" si="335">IF(Q85&gt;0,IF((Q85+AB86)&lt;E$12,Q85+AB86,E$12),0)</f>
        <v>0</v>
      </c>
      <c r="AO86" s="111">
        <f t="shared" si="335"/>
        <v>0</v>
      </c>
      <c r="AP86" s="111">
        <f t="shared" si="335"/>
        <v>0</v>
      </c>
      <c r="AQ86" s="111">
        <f t="shared" si="335"/>
        <v>0</v>
      </c>
      <c r="AR86" s="111">
        <f t="shared" si="335"/>
        <v>110</v>
      </c>
      <c r="AS86" s="111">
        <f t="shared" si="335"/>
        <v>0</v>
      </c>
      <c r="AT86" s="111">
        <f t="shared" si="335"/>
        <v>0</v>
      </c>
      <c r="AU86" s="111">
        <f t="shared" si="335"/>
        <v>0</v>
      </c>
      <c r="AV86" s="111">
        <f t="shared" si="335"/>
        <v>0</v>
      </c>
      <c r="AW86" s="111">
        <f t="shared" si="335"/>
        <v>0</v>
      </c>
      <c r="AX86" s="111">
        <f t="shared" si="24"/>
        <v>110</v>
      </c>
      <c r="AY86" s="111"/>
      <c r="AZ86" s="113">
        <f t="shared" si="25"/>
        <v>0</v>
      </c>
      <c r="BA86" s="111">
        <f t="shared" ref="BA86:BI86" si="336">IF(R85&lt;=0,0,IF($C86&lt;=SUM($AZ86:AZ86),0,IF(AO86+$C86-SUM($AZ86:AZ86)&gt;R85+AC86,R85+AC86-AO86,$C86-SUM($AZ86:AZ86))))</f>
        <v>0</v>
      </c>
      <c r="BB86" s="111">
        <f t="shared" si="336"/>
        <v>0</v>
      </c>
      <c r="BC86" s="111">
        <f t="shared" si="336"/>
        <v>0</v>
      </c>
      <c r="BD86" s="111">
        <f t="shared" si="336"/>
        <v>390</v>
      </c>
      <c r="BE86" s="111">
        <f t="shared" si="336"/>
        <v>0</v>
      </c>
      <c r="BF86" s="111">
        <f t="shared" si="336"/>
        <v>0</v>
      </c>
      <c r="BG86" s="111">
        <f t="shared" si="336"/>
        <v>0</v>
      </c>
      <c r="BH86" s="111">
        <f t="shared" si="336"/>
        <v>0</v>
      </c>
      <c r="BI86" s="111">
        <f t="shared" si="336"/>
        <v>0</v>
      </c>
      <c r="BJ86" s="53"/>
      <c r="BK86" s="53"/>
    </row>
    <row r="87" ht="10.5" customHeight="1">
      <c r="A87" s="107">
        <f t="shared" si="16"/>
        <v>65</v>
      </c>
      <c r="B87" s="108">
        <f t="shared" si="17"/>
        <v>45717</v>
      </c>
      <c r="C87" s="109">
        <f t="shared" si="18"/>
        <v>390</v>
      </c>
      <c r="D87" s="110"/>
      <c r="E87" s="111">
        <f t="shared" ref="E87:N87" si="337">AN87+AZ87</f>
        <v>0</v>
      </c>
      <c r="F87" s="111">
        <f t="shared" si="337"/>
        <v>0</v>
      </c>
      <c r="G87" s="111">
        <f t="shared" si="337"/>
        <v>0</v>
      </c>
      <c r="H87" s="111">
        <f t="shared" si="337"/>
        <v>0</v>
      </c>
      <c r="I87" s="111">
        <f t="shared" si="337"/>
        <v>500</v>
      </c>
      <c r="J87" s="111">
        <f t="shared" si="337"/>
        <v>0</v>
      </c>
      <c r="K87" s="111">
        <f t="shared" si="337"/>
        <v>0</v>
      </c>
      <c r="L87" s="111">
        <f t="shared" si="337"/>
        <v>0</v>
      </c>
      <c r="M87" s="111">
        <f t="shared" si="337"/>
        <v>0</v>
      </c>
      <c r="N87" s="111">
        <f t="shared" si="337"/>
        <v>0</v>
      </c>
      <c r="O87" s="112"/>
      <c r="P87" s="111">
        <f t="shared" si="11"/>
        <v>4332.04</v>
      </c>
      <c r="Q87" s="111">
        <f t="shared" ref="Q87:Z87" si="338">IF(E$10=0,0,ROUND(Q86-(E87-AB87),2))</f>
        <v>0</v>
      </c>
      <c r="R87" s="111">
        <f t="shared" si="338"/>
        <v>0</v>
      </c>
      <c r="S87" s="111">
        <f t="shared" si="338"/>
        <v>0</v>
      </c>
      <c r="T87" s="111">
        <f t="shared" si="338"/>
        <v>0</v>
      </c>
      <c r="U87" s="111">
        <f t="shared" si="338"/>
        <v>4332.04</v>
      </c>
      <c r="V87" s="111">
        <f t="shared" si="338"/>
        <v>0</v>
      </c>
      <c r="W87" s="111">
        <f t="shared" si="338"/>
        <v>0</v>
      </c>
      <c r="X87" s="111">
        <f t="shared" si="338"/>
        <v>0</v>
      </c>
      <c r="Y87" s="111">
        <f t="shared" si="338"/>
        <v>0</v>
      </c>
      <c r="Z87" s="111">
        <f t="shared" si="338"/>
        <v>0</v>
      </c>
      <c r="AA87" s="114"/>
      <c r="AB87" s="111">
        <f t="shared" ref="AB87:AK87" si="339">ROUND(Q86*E$11/12,2)</f>
        <v>0</v>
      </c>
      <c r="AC87" s="111">
        <f t="shared" si="339"/>
        <v>0</v>
      </c>
      <c r="AD87" s="111">
        <f t="shared" si="339"/>
        <v>0</v>
      </c>
      <c r="AE87" s="111">
        <f t="shared" si="339"/>
        <v>0</v>
      </c>
      <c r="AF87" s="111">
        <f t="shared" si="339"/>
        <v>53.76</v>
      </c>
      <c r="AG87" s="111">
        <f t="shared" si="339"/>
        <v>0</v>
      </c>
      <c r="AH87" s="111">
        <f t="shared" si="339"/>
        <v>0</v>
      </c>
      <c r="AI87" s="111">
        <f t="shared" si="339"/>
        <v>0</v>
      </c>
      <c r="AJ87" s="111">
        <f t="shared" si="339"/>
        <v>0</v>
      </c>
      <c r="AK87" s="111">
        <f t="shared" si="339"/>
        <v>0</v>
      </c>
      <c r="AL87" s="111">
        <f t="shared" si="22"/>
        <v>53.76</v>
      </c>
      <c r="AM87" s="115"/>
      <c r="AN87" s="111">
        <f t="shared" ref="AN87:AW87" si="340">IF(Q86&gt;0,IF((Q86+AB87)&lt;E$12,Q86+AB87,E$12),0)</f>
        <v>0</v>
      </c>
      <c r="AO87" s="111">
        <f t="shared" si="340"/>
        <v>0</v>
      </c>
      <c r="AP87" s="111">
        <f t="shared" si="340"/>
        <v>0</v>
      </c>
      <c r="AQ87" s="111">
        <f t="shared" si="340"/>
        <v>0</v>
      </c>
      <c r="AR87" s="111">
        <f t="shared" si="340"/>
        <v>110</v>
      </c>
      <c r="AS87" s="111">
        <f t="shared" si="340"/>
        <v>0</v>
      </c>
      <c r="AT87" s="111">
        <f t="shared" si="340"/>
        <v>0</v>
      </c>
      <c r="AU87" s="111">
        <f t="shared" si="340"/>
        <v>0</v>
      </c>
      <c r="AV87" s="111">
        <f t="shared" si="340"/>
        <v>0</v>
      </c>
      <c r="AW87" s="111">
        <f t="shared" si="340"/>
        <v>0</v>
      </c>
      <c r="AX87" s="111">
        <f t="shared" si="24"/>
        <v>110</v>
      </c>
      <c r="AY87" s="111"/>
      <c r="AZ87" s="113">
        <f t="shared" si="25"/>
        <v>0</v>
      </c>
      <c r="BA87" s="111">
        <f t="shared" ref="BA87:BI87" si="341">IF(R86&lt;=0,0,IF($C87&lt;=SUM($AZ87:AZ87),0,IF(AO87+$C87-SUM($AZ87:AZ87)&gt;R86+AC87,R86+AC87-AO87,$C87-SUM($AZ87:AZ87))))</f>
        <v>0</v>
      </c>
      <c r="BB87" s="111">
        <f t="shared" si="341"/>
        <v>0</v>
      </c>
      <c r="BC87" s="111">
        <f t="shared" si="341"/>
        <v>0</v>
      </c>
      <c r="BD87" s="111">
        <f t="shared" si="341"/>
        <v>390</v>
      </c>
      <c r="BE87" s="111">
        <f t="shared" si="341"/>
        <v>0</v>
      </c>
      <c r="BF87" s="111">
        <f t="shared" si="341"/>
        <v>0</v>
      </c>
      <c r="BG87" s="111">
        <f t="shared" si="341"/>
        <v>0</v>
      </c>
      <c r="BH87" s="111">
        <f t="shared" si="341"/>
        <v>0</v>
      </c>
      <c r="BI87" s="111">
        <f t="shared" si="341"/>
        <v>0</v>
      </c>
      <c r="BJ87" s="53"/>
      <c r="BK87" s="53"/>
    </row>
    <row r="88" ht="10.5" customHeight="1">
      <c r="A88" s="107">
        <f t="shared" si="16"/>
        <v>66</v>
      </c>
      <c r="B88" s="108">
        <f t="shared" si="17"/>
        <v>45748</v>
      </c>
      <c r="C88" s="109">
        <f t="shared" si="18"/>
        <v>390</v>
      </c>
      <c r="D88" s="110"/>
      <c r="E88" s="111">
        <f t="shared" ref="E88:N88" si="342">AN88+AZ88</f>
        <v>0</v>
      </c>
      <c r="F88" s="111">
        <f t="shared" si="342"/>
        <v>0</v>
      </c>
      <c r="G88" s="111">
        <f t="shared" si="342"/>
        <v>0</v>
      </c>
      <c r="H88" s="111">
        <f t="shared" si="342"/>
        <v>0</v>
      </c>
      <c r="I88" s="111">
        <f t="shared" si="342"/>
        <v>500</v>
      </c>
      <c r="J88" s="111">
        <f t="shared" si="342"/>
        <v>0</v>
      </c>
      <c r="K88" s="111">
        <f t="shared" si="342"/>
        <v>0</v>
      </c>
      <c r="L88" s="111">
        <f t="shared" si="342"/>
        <v>0</v>
      </c>
      <c r="M88" s="111">
        <f t="shared" si="342"/>
        <v>0</v>
      </c>
      <c r="N88" s="111">
        <f t="shared" si="342"/>
        <v>0</v>
      </c>
      <c r="O88" s="112"/>
      <c r="P88" s="111">
        <f t="shared" si="11"/>
        <v>3880.78</v>
      </c>
      <c r="Q88" s="111">
        <f t="shared" ref="Q88:Z88" si="343">IF(E$10=0,0,ROUND(Q87-(E88-AB88),2))</f>
        <v>0</v>
      </c>
      <c r="R88" s="111">
        <f t="shared" si="343"/>
        <v>0</v>
      </c>
      <c r="S88" s="111">
        <f t="shared" si="343"/>
        <v>0</v>
      </c>
      <c r="T88" s="111">
        <f t="shared" si="343"/>
        <v>0</v>
      </c>
      <c r="U88" s="111">
        <f t="shared" si="343"/>
        <v>3880.78</v>
      </c>
      <c r="V88" s="111">
        <f t="shared" si="343"/>
        <v>0</v>
      </c>
      <c r="W88" s="111">
        <f t="shared" si="343"/>
        <v>0</v>
      </c>
      <c r="X88" s="111">
        <f t="shared" si="343"/>
        <v>0</v>
      </c>
      <c r="Y88" s="111">
        <f t="shared" si="343"/>
        <v>0</v>
      </c>
      <c r="Z88" s="111">
        <f t="shared" si="343"/>
        <v>0</v>
      </c>
      <c r="AA88" s="114"/>
      <c r="AB88" s="111">
        <f t="shared" ref="AB88:AK88" si="344">ROUND(Q87*E$11/12,2)</f>
        <v>0</v>
      </c>
      <c r="AC88" s="111">
        <f t="shared" si="344"/>
        <v>0</v>
      </c>
      <c r="AD88" s="111">
        <f t="shared" si="344"/>
        <v>0</v>
      </c>
      <c r="AE88" s="111">
        <f t="shared" si="344"/>
        <v>0</v>
      </c>
      <c r="AF88" s="111">
        <f t="shared" si="344"/>
        <v>48.74</v>
      </c>
      <c r="AG88" s="111">
        <f t="shared" si="344"/>
        <v>0</v>
      </c>
      <c r="AH88" s="111">
        <f t="shared" si="344"/>
        <v>0</v>
      </c>
      <c r="AI88" s="111">
        <f t="shared" si="344"/>
        <v>0</v>
      </c>
      <c r="AJ88" s="111">
        <f t="shared" si="344"/>
        <v>0</v>
      </c>
      <c r="AK88" s="111">
        <f t="shared" si="344"/>
        <v>0</v>
      </c>
      <c r="AL88" s="111">
        <f t="shared" si="22"/>
        <v>48.74</v>
      </c>
      <c r="AM88" s="115"/>
      <c r="AN88" s="111">
        <f t="shared" ref="AN88:AW88" si="345">IF(Q87&gt;0,IF((Q87+AB88)&lt;E$12,Q87+AB88,E$12),0)</f>
        <v>0</v>
      </c>
      <c r="AO88" s="111">
        <f t="shared" si="345"/>
        <v>0</v>
      </c>
      <c r="AP88" s="111">
        <f t="shared" si="345"/>
        <v>0</v>
      </c>
      <c r="AQ88" s="111">
        <f t="shared" si="345"/>
        <v>0</v>
      </c>
      <c r="AR88" s="111">
        <f t="shared" si="345"/>
        <v>110</v>
      </c>
      <c r="AS88" s="111">
        <f t="shared" si="345"/>
        <v>0</v>
      </c>
      <c r="AT88" s="111">
        <f t="shared" si="345"/>
        <v>0</v>
      </c>
      <c r="AU88" s="111">
        <f t="shared" si="345"/>
        <v>0</v>
      </c>
      <c r="AV88" s="111">
        <f t="shared" si="345"/>
        <v>0</v>
      </c>
      <c r="AW88" s="111">
        <f t="shared" si="345"/>
        <v>0</v>
      </c>
      <c r="AX88" s="111">
        <f t="shared" si="24"/>
        <v>110</v>
      </c>
      <c r="AY88" s="111"/>
      <c r="AZ88" s="113">
        <f t="shared" si="25"/>
        <v>0</v>
      </c>
      <c r="BA88" s="111">
        <f t="shared" ref="BA88:BI88" si="346">IF(R87&lt;=0,0,IF($C88&lt;=SUM($AZ88:AZ88),0,IF(AO88+$C88-SUM($AZ88:AZ88)&gt;R87+AC88,R87+AC88-AO88,$C88-SUM($AZ88:AZ88))))</f>
        <v>0</v>
      </c>
      <c r="BB88" s="111">
        <f t="shared" si="346"/>
        <v>0</v>
      </c>
      <c r="BC88" s="111">
        <f t="shared" si="346"/>
        <v>0</v>
      </c>
      <c r="BD88" s="111">
        <f t="shared" si="346"/>
        <v>390</v>
      </c>
      <c r="BE88" s="111">
        <f t="shared" si="346"/>
        <v>0</v>
      </c>
      <c r="BF88" s="111">
        <f t="shared" si="346"/>
        <v>0</v>
      </c>
      <c r="BG88" s="111">
        <f t="shared" si="346"/>
        <v>0</v>
      </c>
      <c r="BH88" s="111">
        <f t="shared" si="346"/>
        <v>0</v>
      </c>
      <c r="BI88" s="111">
        <f t="shared" si="346"/>
        <v>0</v>
      </c>
      <c r="BJ88" s="53"/>
      <c r="BK88" s="53"/>
    </row>
    <row r="89" ht="10.5" customHeight="1">
      <c r="A89" s="107">
        <f t="shared" si="16"/>
        <v>67</v>
      </c>
      <c r="B89" s="108">
        <f t="shared" si="17"/>
        <v>45778</v>
      </c>
      <c r="C89" s="109">
        <f t="shared" si="18"/>
        <v>390</v>
      </c>
      <c r="D89" s="110"/>
      <c r="E89" s="111">
        <f t="shared" ref="E89:N89" si="347">AN89+AZ89</f>
        <v>0</v>
      </c>
      <c r="F89" s="111">
        <f t="shared" si="347"/>
        <v>0</v>
      </c>
      <c r="G89" s="111">
        <f t="shared" si="347"/>
        <v>0</v>
      </c>
      <c r="H89" s="111">
        <f t="shared" si="347"/>
        <v>0</v>
      </c>
      <c r="I89" s="111">
        <f t="shared" si="347"/>
        <v>500</v>
      </c>
      <c r="J89" s="111">
        <f t="shared" si="347"/>
        <v>0</v>
      </c>
      <c r="K89" s="111">
        <f t="shared" si="347"/>
        <v>0</v>
      </c>
      <c r="L89" s="111">
        <f t="shared" si="347"/>
        <v>0</v>
      </c>
      <c r="M89" s="111">
        <f t="shared" si="347"/>
        <v>0</v>
      </c>
      <c r="N89" s="111">
        <f t="shared" si="347"/>
        <v>0</v>
      </c>
      <c r="O89" s="112"/>
      <c r="P89" s="111">
        <f t="shared" si="11"/>
        <v>3424.44</v>
      </c>
      <c r="Q89" s="111">
        <f t="shared" ref="Q89:Z89" si="348">IF(E$10=0,0,ROUND(Q88-(E89-AB89),2))</f>
        <v>0</v>
      </c>
      <c r="R89" s="111">
        <f t="shared" si="348"/>
        <v>0</v>
      </c>
      <c r="S89" s="111">
        <f t="shared" si="348"/>
        <v>0</v>
      </c>
      <c r="T89" s="111">
        <f t="shared" si="348"/>
        <v>0</v>
      </c>
      <c r="U89" s="111">
        <f t="shared" si="348"/>
        <v>3424.44</v>
      </c>
      <c r="V89" s="111">
        <f t="shared" si="348"/>
        <v>0</v>
      </c>
      <c r="W89" s="111">
        <f t="shared" si="348"/>
        <v>0</v>
      </c>
      <c r="X89" s="111">
        <f t="shared" si="348"/>
        <v>0</v>
      </c>
      <c r="Y89" s="111">
        <f t="shared" si="348"/>
        <v>0</v>
      </c>
      <c r="Z89" s="111">
        <f t="shared" si="348"/>
        <v>0</v>
      </c>
      <c r="AA89" s="114"/>
      <c r="AB89" s="111">
        <f t="shared" ref="AB89:AK89" si="349">ROUND(Q88*E$11/12,2)</f>
        <v>0</v>
      </c>
      <c r="AC89" s="111">
        <f t="shared" si="349"/>
        <v>0</v>
      </c>
      <c r="AD89" s="111">
        <f t="shared" si="349"/>
        <v>0</v>
      </c>
      <c r="AE89" s="111">
        <f t="shared" si="349"/>
        <v>0</v>
      </c>
      <c r="AF89" s="111">
        <f t="shared" si="349"/>
        <v>43.66</v>
      </c>
      <c r="AG89" s="111">
        <f t="shared" si="349"/>
        <v>0</v>
      </c>
      <c r="AH89" s="111">
        <f t="shared" si="349"/>
        <v>0</v>
      </c>
      <c r="AI89" s="111">
        <f t="shared" si="349"/>
        <v>0</v>
      </c>
      <c r="AJ89" s="111">
        <f t="shared" si="349"/>
        <v>0</v>
      </c>
      <c r="AK89" s="111">
        <f t="shared" si="349"/>
        <v>0</v>
      </c>
      <c r="AL89" s="111">
        <f t="shared" si="22"/>
        <v>43.66</v>
      </c>
      <c r="AM89" s="115"/>
      <c r="AN89" s="111">
        <f t="shared" ref="AN89:AW89" si="350">IF(Q88&gt;0,IF((Q88+AB89)&lt;E$12,Q88+AB89,E$12),0)</f>
        <v>0</v>
      </c>
      <c r="AO89" s="111">
        <f t="shared" si="350"/>
        <v>0</v>
      </c>
      <c r="AP89" s="111">
        <f t="shared" si="350"/>
        <v>0</v>
      </c>
      <c r="AQ89" s="111">
        <f t="shared" si="350"/>
        <v>0</v>
      </c>
      <c r="AR89" s="111">
        <f t="shared" si="350"/>
        <v>110</v>
      </c>
      <c r="AS89" s="111">
        <f t="shared" si="350"/>
        <v>0</v>
      </c>
      <c r="AT89" s="111">
        <f t="shared" si="350"/>
        <v>0</v>
      </c>
      <c r="AU89" s="111">
        <f t="shared" si="350"/>
        <v>0</v>
      </c>
      <c r="AV89" s="111">
        <f t="shared" si="350"/>
        <v>0</v>
      </c>
      <c r="AW89" s="111">
        <f t="shared" si="350"/>
        <v>0</v>
      </c>
      <c r="AX89" s="111">
        <f t="shared" si="24"/>
        <v>110</v>
      </c>
      <c r="AY89" s="111"/>
      <c r="AZ89" s="113">
        <f t="shared" si="25"/>
        <v>0</v>
      </c>
      <c r="BA89" s="111">
        <f t="shared" ref="BA89:BI89" si="351">IF(R88&lt;=0,0,IF($C89&lt;=SUM($AZ89:AZ89),0,IF(AO89+$C89-SUM($AZ89:AZ89)&gt;R88+AC89,R88+AC89-AO89,$C89-SUM($AZ89:AZ89))))</f>
        <v>0</v>
      </c>
      <c r="BB89" s="111">
        <f t="shared" si="351"/>
        <v>0</v>
      </c>
      <c r="BC89" s="111">
        <f t="shared" si="351"/>
        <v>0</v>
      </c>
      <c r="BD89" s="111">
        <f t="shared" si="351"/>
        <v>390</v>
      </c>
      <c r="BE89" s="111">
        <f t="shared" si="351"/>
        <v>0</v>
      </c>
      <c r="BF89" s="111">
        <f t="shared" si="351"/>
        <v>0</v>
      </c>
      <c r="BG89" s="111">
        <f t="shared" si="351"/>
        <v>0</v>
      </c>
      <c r="BH89" s="111">
        <f t="shared" si="351"/>
        <v>0</v>
      </c>
      <c r="BI89" s="111">
        <f t="shared" si="351"/>
        <v>0</v>
      </c>
      <c r="BJ89" s="53"/>
      <c r="BK89" s="53"/>
    </row>
    <row r="90" ht="10.5" customHeight="1">
      <c r="A90" s="107">
        <f t="shared" si="16"/>
        <v>68</v>
      </c>
      <c r="B90" s="108">
        <f t="shared" si="17"/>
        <v>45809</v>
      </c>
      <c r="C90" s="109">
        <f t="shared" si="18"/>
        <v>390</v>
      </c>
      <c r="D90" s="110"/>
      <c r="E90" s="111">
        <f t="shared" ref="E90:N90" si="352">AN90+AZ90</f>
        <v>0</v>
      </c>
      <c r="F90" s="111">
        <f t="shared" si="352"/>
        <v>0</v>
      </c>
      <c r="G90" s="111">
        <f t="shared" si="352"/>
        <v>0</v>
      </c>
      <c r="H90" s="111">
        <f t="shared" si="352"/>
        <v>0</v>
      </c>
      <c r="I90" s="111">
        <f t="shared" si="352"/>
        <v>500</v>
      </c>
      <c r="J90" s="111">
        <f t="shared" si="352"/>
        <v>0</v>
      </c>
      <c r="K90" s="111">
        <f t="shared" si="352"/>
        <v>0</v>
      </c>
      <c r="L90" s="111">
        <f t="shared" si="352"/>
        <v>0</v>
      </c>
      <c r="M90" s="111">
        <f t="shared" si="352"/>
        <v>0</v>
      </c>
      <c r="N90" s="111">
        <f t="shared" si="352"/>
        <v>0</v>
      </c>
      <c r="O90" s="112"/>
      <c r="P90" s="111">
        <f t="shared" si="11"/>
        <v>2962.96</v>
      </c>
      <c r="Q90" s="111">
        <f t="shared" ref="Q90:Z90" si="353">IF(E$10=0,0,ROUND(Q89-(E90-AB90),2))</f>
        <v>0</v>
      </c>
      <c r="R90" s="111">
        <f t="shared" si="353"/>
        <v>0</v>
      </c>
      <c r="S90" s="111">
        <f t="shared" si="353"/>
        <v>0</v>
      </c>
      <c r="T90" s="111">
        <f t="shared" si="353"/>
        <v>0</v>
      </c>
      <c r="U90" s="111">
        <f t="shared" si="353"/>
        <v>2962.96</v>
      </c>
      <c r="V90" s="111">
        <f t="shared" si="353"/>
        <v>0</v>
      </c>
      <c r="W90" s="111">
        <f t="shared" si="353"/>
        <v>0</v>
      </c>
      <c r="X90" s="111">
        <f t="shared" si="353"/>
        <v>0</v>
      </c>
      <c r="Y90" s="111">
        <f t="shared" si="353"/>
        <v>0</v>
      </c>
      <c r="Z90" s="111">
        <f t="shared" si="353"/>
        <v>0</v>
      </c>
      <c r="AA90" s="114"/>
      <c r="AB90" s="111">
        <f t="shared" ref="AB90:AK90" si="354">ROUND(Q89*E$11/12,2)</f>
        <v>0</v>
      </c>
      <c r="AC90" s="111">
        <f t="shared" si="354"/>
        <v>0</v>
      </c>
      <c r="AD90" s="111">
        <f t="shared" si="354"/>
        <v>0</v>
      </c>
      <c r="AE90" s="111">
        <f t="shared" si="354"/>
        <v>0</v>
      </c>
      <c r="AF90" s="111">
        <f t="shared" si="354"/>
        <v>38.52</v>
      </c>
      <c r="AG90" s="111">
        <f t="shared" si="354"/>
        <v>0</v>
      </c>
      <c r="AH90" s="111">
        <f t="shared" si="354"/>
        <v>0</v>
      </c>
      <c r="AI90" s="111">
        <f t="shared" si="354"/>
        <v>0</v>
      </c>
      <c r="AJ90" s="111">
        <f t="shared" si="354"/>
        <v>0</v>
      </c>
      <c r="AK90" s="111">
        <f t="shared" si="354"/>
        <v>0</v>
      </c>
      <c r="AL90" s="111">
        <f t="shared" si="22"/>
        <v>38.52</v>
      </c>
      <c r="AM90" s="115"/>
      <c r="AN90" s="111">
        <f t="shared" ref="AN90:AW90" si="355">IF(Q89&gt;0,IF((Q89+AB90)&lt;E$12,Q89+AB90,E$12),0)</f>
        <v>0</v>
      </c>
      <c r="AO90" s="111">
        <f t="shared" si="355"/>
        <v>0</v>
      </c>
      <c r="AP90" s="111">
        <f t="shared" si="355"/>
        <v>0</v>
      </c>
      <c r="AQ90" s="111">
        <f t="shared" si="355"/>
        <v>0</v>
      </c>
      <c r="AR90" s="111">
        <f t="shared" si="355"/>
        <v>110</v>
      </c>
      <c r="AS90" s="111">
        <f t="shared" si="355"/>
        <v>0</v>
      </c>
      <c r="AT90" s="111">
        <f t="shared" si="355"/>
        <v>0</v>
      </c>
      <c r="AU90" s="111">
        <f t="shared" si="355"/>
        <v>0</v>
      </c>
      <c r="AV90" s="111">
        <f t="shared" si="355"/>
        <v>0</v>
      </c>
      <c r="AW90" s="111">
        <f t="shared" si="355"/>
        <v>0</v>
      </c>
      <c r="AX90" s="111">
        <f t="shared" si="24"/>
        <v>110</v>
      </c>
      <c r="AY90" s="111"/>
      <c r="AZ90" s="113">
        <f t="shared" si="25"/>
        <v>0</v>
      </c>
      <c r="BA90" s="111">
        <f t="shared" ref="BA90:BI90" si="356">IF(R89&lt;=0,0,IF($C90&lt;=SUM($AZ90:AZ90),0,IF(AO90+$C90-SUM($AZ90:AZ90)&gt;R89+AC90,R89+AC90-AO90,$C90-SUM($AZ90:AZ90))))</f>
        <v>0</v>
      </c>
      <c r="BB90" s="111">
        <f t="shared" si="356"/>
        <v>0</v>
      </c>
      <c r="BC90" s="111">
        <f t="shared" si="356"/>
        <v>0</v>
      </c>
      <c r="BD90" s="111">
        <f t="shared" si="356"/>
        <v>390</v>
      </c>
      <c r="BE90" s="111">
        <f t="shared" si="356"/>
        <v>0</v>
      </c>
      <c r="BF90" s="111">
        <f t="shared" si="356"/>
        <v>0</v>
      </c>
      <c r="BG90" s="111">
        <f t="shared" si="356"/>
        <v>0</v>
      </c>
      <c r="BH90" s="111">
        <f t="shared" si="356"/>
        <v>0</v>
      </c>
      <c r="BI90" s="111">
        <f t="shared" si="356"/>
        <v>0</v>
      </c>
      <c r="BJ90" s="53"/>
      <c r="BK90" s="53"/>
    </row>
    <row r="91" ht="10.5" customHeight="1">
      <c r="A91" s="107">
        <f t="shared" si="16"/>
        <v>69</v>
      </c>
      <c r="B91" s="108">
        <f t="shared" si="17"/>
        <v>45839</v>
      </c>
      <c r="C91" s="109">
        <f t="shared" si="18"/>
        <v>390</v>
      </c>
      <c r="D91" s="110"/>
      <c r="E91" s="111">
        <f t="shared" ref="E91:N91" si="357">AN91+AZ91</f>
        <v>0</v>
      </c>
      <c r="F91" s="111">
        <f t="shared" si="357"/>
        <v>0</v>
      </c>
      <c r="G91" s="111">
        <f t="shared" si="357"/>
        <v>0</v>
      </c>
      <c r="H91" s="111">
        <f t="shared" si="357"/>
        <v>0</v>
      </c>
      <c r="I91" s="111">
        <f t="shared" si="357"/>
        <v>500</v>
      </c>
      <c r="J91" s="111">
        <f t="shared" si="357"/>
        <v>0</v>
      </c>
      <c r="K91" s="111">
        <f t="shared" si="357"/>
        <v>0</v>
      </c>
      <c r="L91" s="111">
        <f t="shared" si="357"/>
        <v>0</v>
      </c>
      <c r="M91" s="111">
        <f t="shared" si="357"/>
        <v>0</v>
      </c>
      <c r="N91" s="111">
        <f t="shared" si="357"/>
        <v>0</v>
      </c>
      <c r="O91" s="112"/>
      <c r="P91" s="111">
        <f t="shared" si="11"/>
        <v>2496.29</v>
      </c>
      <c r="Q91" s="111">
        <f t="shared" ref="Q91:Z91" si="358">IF(E$10=0,0,ROUND(Q90-(E91-AB91),2))</f>
        <v>0</v>
      </c>
      <c r="R91" s="111">
        <f t="shared" si="358"/>
        <v>0</v>
      </c>
      <c r="S91" s="111">
        <f t="shared" si="358"/>
        <v>0</v>
      </c>
      <c r="T91" s="111">
        <f t="shared" si="358"/>
        <v>0</v>
      </c>
      <c r="U91" s="111">
        <f t="shared" si="358"/>
        <v>2496.29</v>
      </c>
      <c r="V91" s="111">
        <f t="shared" si="358"/>
        <v>0</v>
      </c>
      <c r="W91" s="111">
        <f t="shared" si="358"/>
        <v>0</v>
      </c>
      <c r="X91" s="111">
        <f t="shared" si="358"/>
        <v>0</v>
      </c>
      <c r="Y91" s="111">
        <f t="shared" si="358"/>
        <v>0</v>
      </c>
      <c r="Z91" s="111">
        <f t="shared" si="358"/>
        <v>0</v>
      </c>
      <c r="AA91" s="114"/>
      <c r="AB91" s="111">
        <f t="shared" ref="AB91:AK91" si="359">ROUND(Q90*E$11/12,2)</f>
        <v>0</v>
      </c>
      <c r="AC91" s="111">
        <f t="shared" si="359"/>
        <v>0</v>
      </c>
      <c r="AD91" s="111">
        <f t="shared" si="359"/>
        <v>0</v>
      </c>
      <c r="AE91" s="111">
        <f t="shared" si="359"/>
        <v>0</v>
      </c>
      <c r="AF91" s="111">
        <f t="shared" si="359"/>
        <v>33.33</v>
      </c>
      <c r="AG91" s="111">
        <f t="shared" si="359"/>
        <v>0</v>
      </c>
      <c r="AH91" s="111">
        <f t="shared" si="359"/>
        <v>0</v>
      </c>
      <c r="AI91" s="111">
        <f t="shared" si="359"/>
        <v>0</v>
      </c>
      <c r="AJ91" s="111">
        <f t="shared" si="359"/>
        <v>0</v>
      </c>
      <c r="AK91" s="111">
        <f t="shared" si="359"/>
        <v>0</v>
      </c>
      <c r="AL91" s="111">
        <f t="shared" si="22"/>
        <v>33.33</v>
      </c>
      <c r="AM91" s="115"/>
      <c r="AN91" s="111">
        <f t="shared" ref="AN91:AW91" si="360">IF(Q90&gt;0,IF((Q90+AB91)&lt;E$12,Q90+AB91,E$12),0)</f>
        <v>0</v>
      </c>
      <c r="AO91" s="111">
        <f t="shared" si="360"/>
        <v>0</v>
      </c>
      <c r="AP91" s="111">
        <f t="shared" si="360"/>
        <v>0</v>
      </c>
      <c r="AQ91" s="111">
        <f t="shared" si="360"/>
        <v>0</v>
      </c>
      <c r="AR91" s="111">
        <f t="shared" si="360"/>
        <v>110</v>
      </c>
      <c r="AS91" s="111">
        <f t="shared" si="360"/>
        <v>0</v>
      </c>
      <c r="AT91" s="111">
        <f t="shared" si="360"/>
        <v>0</v>
      </c>
      <c r="AU91" s="111">
        <f t="shared" si="360"/>
        <v>0</v>
      </c>
      <c r="AV91" s="111">
        <f t="shared" si="360"/>
        <v>0</v>
      </c>
      <c r="AW91" s="111">
        <f t="shared" si="360"/>
        <v>0</v>
      </c>
      <c r="AX91" s="111">
        <f t="shared" si="24"/>
        <v>110</v>
      </c>
      <c r="AY91" s="111"/>
      <c r="AZ91" s="113">
        <f t="shared" si="25"/>
        <v>0</v>
      </c>
      <c r="BA91" s="111">
        <f t="shared" ref="BA91:BI91" si="361">IF(R90&lt;=0,0,IF($C91&lt;=SUM($AZ91:AZ91),0,IF(AO91+$C91-SUM($AZ91:AZ91)&gt;R90+AC91,R90+AC91-AO91,$C91-SUM($AZ91:AZ91))))</f>
        <v>0</v>
      </c>
      <c r="BB91" s="111">
        <f t="shared" si="361"/>
        <v>0</v>
      </c>
      <c r="BC91" s="111">
        <f t="shared" si="361"/>
        <v>0</v>
      </c>
      <c r="BD91" s="111">
        <f t="shared" si="361"/>
        <v>390</v>
      </c>
      <c r="BE91" s="111">
        <f t="shared" si="361"/>
        <v>0</v>
      </c>
      <c r="BF91" s="111">
        <f t="shared" si="361"/>
        <v>0</v>
      </c>
      <c r="BG91" s="111">
        <f t="shared" si="361"/>
        <v>0</v>
      </c>
      <c r="BH91" s="111">
        <f t="shared" si="361"/>
        <v>0</v>
      </c>
      <c r="BI91" s="111">
        <f t="shared" si="361"/>
        <v>0</v>
      </c>
      <c r="BJ91" s="53"/>
      <c r="BK91" s="53"/>
    </row>
    <row r="92" ht="10.5" customHeight="1">
      <c r="A92" s="107">
        <f t="shared" si="16"/>
        <v>70</v>
      </c>
      <c r="B92" s="108">
        <f t="shared" si="17"/>
        <v>45870</v>
      </c>
      <c r="C92" s="109">
        <f t="shared" si="18"/>
        <v>390</v>
      </c>
      <c r="D92" s="110"/>
      <c r="E92" s="111">
        <f t="shared" ref="E92:N92" si="362">AN92+AZ92</f>
        <v>0</v>
      </c>
      <c r="F92" s="111">
        <f t="shared" si="362"/>
        <v>0</v>
      </c>
      <c r="G92" s="111">
        <f t="shared" si="362"/>
        <v>0</v>
      </c>
      <c r="H92" s="111">
        <f t="shared" si="362"/>
        <v>0</v>
      </c>
      <c r="I92" s="111">
        <f t="shared" si="362"/>
        <v>500</v>
      </c>
      <c r="J92" s="111">
        <f t="shared" si="362"/>
        <v>0</v>
      </c>
      <c r="K92" s="111">
        <f t="shared" si="362"/>
        <v>0</v>
      </c>
      <c r="L92" s="111">
        <f t="shared" si="362"/>
        <v>0</v>
      </c>
      <c r="M92" s="111">
        <f t="shared" si="362"/>
        <v>0</v>
      </c>
      <c r="N92" s="111">
        <f t="shared" si="362"/>
        <v>0</v>
      </c>
      <c r="O92" s="112"/>
      <c r="P92" s="111">
        <f t="shared" si="11"/>
        <v>2024.37</v>
      </c>
      <c r="Q92" s="111">
        <f t="shared" ref="Q92:Z92" si="363">IF(E$10=0,0,ROUND(Q91-(E92-AB92),2))</f>
        <v>0</v>
      </c>
      <c r="R92" s="111">
        <f t="shared" si="363"/>
        <v>0</v>
      </c>
      <c r="S92" s="111">
        <f t="shared" si="363"/>
        <v>0</v>
      </c>
      <c r="T92" s="111">
        <f t="shared" si="363"/>
        <v>0</v>
      </c>
      <c r="U92" s="111">
        <f t="shared" si="363"/>
        <v>2024.37</v>
      </c>
      <c r="V92" s="111">
        <f t="shared" si="363"/>
        <v>0</v>
      </c>
      <c r="W92" s="111">
        <f t="shared" si="363"/>
        <v>0</v>
      </c>
      <c r="X92" s="111">
        <f t="shared" si="363"/>
        <v>0</v>
      </c>
      <c r="Y92" s="111">
        <f t="shared" si="363"/>
        <v>0</v>
      </c>
      <c r="Z92" s="111">
        <f t="shared" si="363"/>
        <v>0</v>
      </c>
      <c r="AA92" s="114"/>
      <c r="AB92" s="111">
        <f t="shared" ref="AB92:AK92" si="364">ROUND(Q91*E$11/12,2)</f>
        <v>0</v>
      </c>
      <c r="AC92" s="111">
        <f t="shared" si="364"/>
        <v>0</v>
      </c>
      <c r="AD92" s="111">
        <f t="shared" si="364"/>
        <v>0</v>
      </c>
      <c r="AE92" s="111">
        <f t="shared" si="364"/>
        <v>0</v>
      </c>
      <c r="AF92" s="111">
        <f t="shared" si="364"/>
        <v>28.08</v>
      </c>
      <c r="AG92" s="111">
        <f t="shared" si="364"/>
        <v>0</v>
      </c>
      <c r="AH92" s="111">
        <f t="shared" si="364"/>
        <v>0</v>
      </c>
      <c r="AI92" s="111">
        <f t="shared" si="364"/>
        <v>0</v>
      </c>
      <c r="AJ92" s="111">
        <f t="shared" si="364"/>
        <v>0</v>
      </c>
      <c r="AK92" s="111">
        <f t="shared" si="364"/>
        <v>0</v>
      </c>
      <c r="AL92" s="111">
        <f t="shared" si="22"/>
        <v>28.08</v>
      </c>
      <c r="AM92" s="115"/>
      <c r="AN92" s="111">
        <f t="shared" ref="AN92:AW92" si="365">IF(Q91&gt;0,IF((Q91+AB92)&lt;E$12,Q91+AB92,E$12),0)</f>
        <v>0</v>
      </c>
      <c r="AO92" s="111">
        <f t="shared" si="365"/>
        <v>0</v>
      </c>
      <c r="AP92" s="111">
        <f t="shared" si="365"/>
        <v>0</v>
      </c>
      <c r="AQ92" s="111">
        <f t="shared" si="365"/>
        <v>0</v>
      </c>
      <c r="AR92" s="111">
        <f t="shared" si="365"/>
        <v>110</v>
      </c>
      <c r="AS92" s="111">
        <f t="shared" si="365"/>
        <v>0</v>
      </c>
      <c r="AT92" s="111">
        <f t="shared" si="365"/>
        <v>0</v>
      </c>
      <c r="AU92" s="111">
        <f t="shared" si="365"/>
        <v>0</v>
      </c>
      <c r="AV92" s="111">
        <f t="shared" si="365"/>
        <v>0</v>
      </c>
      <c r="AW92" s="111">
        <f t="shared" si="365"/>
        <v>0</v>
      </c>
      <c r="AX92" s="111">
        <f t="shared" si="24"/>
        <v>110</v>
      </c>
      <c r="AY92" s="111"/>
      <c r="AZ92" s="113">
        <f t="shared" si="25"/>
        <v>0</v>
      </c>
      <c r="BA92" s="111">
        <f t="shared" ref="BA92:BI92" si="366">IF(R91&lt;=0,0,IF($C92&lt;=SUM($AZ92:AZ92),0,IF(AO92+$C92-SUM($AZ92:AZ92)&gt;R91+AC92,R91+AC92-AO92,$C92-SUM($AZ92:AZ92))))</f>
        <v>0</v>
      </c>
      <c r="BB92" s="111">
        <f t="shared" si="366"/>
        <v>0</v>
      </c>
      <c r="BC92" s="111">
        <f t="shared" si="366"/>
        <v>0</v>
      </c>
      <c r="BD92" s="111">
        <f t="shared" si="366"/>
        <v>390</v>
      </c>
      <c r="BE92" s="111">
        <f t="shared" si="366"/>
        <v>0</v>
      </c>
      <c r="BF92" s="111">
        <f t="shared" si="366"/>
        <v>0</v>
      </c>
      <c r="BG92" s="111">
        <f t="shared" si="366"/>
        <v>0</v>
      </c>
      <c r="BH92" s="111">
        <f t="shared" si="366"/>
        <v>0</v>
      </c>
      <c r="BI92" s="111">
        <f t="shared" si="366"/>
        <v>0</v>
      </c>
      <c r="BJ92" s="53"/>
      <c r="BK92" s="53"/>
    </row>
    <row r="93" ht="10.5" customHeight="1">
      <c r="A93" s="107">
        <f t="shared" si="16"/>
        <v>71</v>
      </c>
      <c r="B93" s="108">
        <f t="shared" si="17"/>
        <v>45901</v>
      </c>
      <c r="C93" s="109">
        <f t="shared" si="18"/>
        <v>390</v>
      </c>
      <c r="D93" s="110"/>
      <c r="E93" s="111">
        <f t="shared" ref="E93:N93" si="367">AN93+AZ93</f>
        <v>0</v>
      </c>
      <c r="F93" s="111">
        <f t="shared" si="367"/>
        <v>0</v>
      </c>
      <c r="G93" s="111">
        <f t="shared" si="367"/>
        <v>0</v>
      </c>
      <c r="H93" s="111">
        <f t="shared" si="367"/>
        <v>0</v>
      </c>
      <c r="I93" s="111">
        <f t="shared" si="367"/>
        <v>500</v>
      </c>
      <c r="J93" s="111">
        <f t="shared" si="367"/>
        <v>0</v>
      </c>
      <c r="K93" s="111">
        <f t="shared" si="367"/>
        <v>0</v>
      </c>
      <c r="L93" s="111">
        <f t="shared" si="367"/>
        <v>0</v>
      </c>
      <c r="M93" s="111">
        <f t="shared" si="367"/>
        <v>0</v>
      </c>
      <c r="N93" s="111">
        <f t="shared" si="367"/>
        <v>0</v>
      </c>
      <c r="O93" s="112"/>
      <c r="P93" s="111">
        <f t="shared" si="11"/>
        <v>1547.14</v>
      </c>
      <c r="Q93" s="111">
        <f t="shared" ref="Q93:Z93" si="368">IF(E$10=0,0,ROUND(Q92-(E93-AB93),2))</f>
        <v>0</v>
      </c>
      <c r="R93" s="111">
        <f t="shared" si="368"/>
        <v>0</v>
      </c>
      <c r="S93" s="111">
        <f t="shared" si="368"/>
        <v>0</v>
      </c>
      <c r="T93" s="111">
        <f t="shared" si="368"/>
        <v>0</v>
      </c>
      <c r="U93" s="111">
        <f t="shared" si="368"/>
        <v>1547.14</v>
      </c>
      <c r="V93" s="111">
        <f t="shared" si="368"/>
        <v>0</v>
      </c>
      <c r="W93" s="111">
        <f t="shared" si="368"/>
        <v>0</v>
      </c>
      <c r="X93" s="111">
        <f t="shared" si="368"/>
        <v>0</v>
      </c>
      <c r="Y93" s="111">
        <f t="shared" si="368"/>
        <v>0</v>
      </c>
      <c r="Z93" s="111">
        <f t="shared" si="368"/>
        <v>0</v>
      </c>
      <c r="AA93" s="114"/>
      <c r="AB93" s="111">
        <f t="shared" ref="AB93:AK93" si="369">ROUND(Q92*E$11/12,2)</f>
        <v>0</v>
      </c>
      <c r="AC93" s="111">
        <f t="shared" si="369"/>
        <v>0</v>
      </c>
      <c r="AD93" s="111">
        <f t="shared" si="369"/>
        <v>0</v>
      </c>
      <c r="AE93" s="111">
        <f t="shared" si="369"/>
        <v>0</v>
      </c>
      <c r="AF93" s="111">
        <f t="shared" si="369"/>
        <v>22.77</v>
      </c>
      <c r="AG93" s="111">
        <f t="shared" si="369"/>
        <v>0</v>
      </c>
      <c r="AH93" s="111">
        <f t="shared" si="369"/>
        <v>0</v>
      </c>
      <c r="AI93" s="111">
        <f t="shared" si="369"/>
        <v>0</v>
      </c>
      <c r="AJ93" s="111">
        <f t="shared" si="369"/>
        <v>0</v>
      </c>
      <c r="AK93" s="111">
        <f t="shared" si="369"/>
        <v>0</v>
      </c>
      <c r="AL93" s="111">
        <f t="shared" si="22"/>
        <v>22.77</v>
      </c>
      <c r="AM93" s="115"/>
      <c r="AN93" s="111">
        <f t="shared" ref="AN93:AW93" si="370">IF(Q92&gt;0,IF((Q92+AB93)&lt;E$12,Q92+AB93,E$12),0)</f>
        <v>0</v>
      </c>
      <c r="AO93" s="111">
        <f t="shared" si="370"/>
        <v>0</v>
      </c>
      <c r="AP93" s="111">
        <f t="shared" si="370"/>
        <v>0</v>
      </c>
      <c r="AQ93" s="111">
        <f t="shared" si="370"/>
        <v>0</v>
      </c>
      <c r="AR93" s="111">
        <f t="shared" si="370"/>
        <v>110</v>
      </c>
      <c r="AS93" s="111">
        <f t="shared" si="370"/>
        <v>0</v>
      </c>
      <c r="AT93" s="111">
        <f t="shared" si="370"/>
        <v>0</v>
      </c>
      <c r="AU93" s="111">
        <f t="shared" si="370"/>
        <v>0</v>
      </c>
      <c r="AV93" s="111">
        <f t="shared" si="370"/>
        <v>0</v>
      </c>
      <c r="AW93" s="111">
        <f t="shared" si="370"/>
        <v>0</v>
      </c>
      <c r="AX93" s="111">
        <f t="shared" si="24"/>
        <v>110</v>
      </c>
      <c r="AY93" s="111"/>
      <c r="AZ93" s="113">
        <f t="shared" si="25"/>
        <v>0</v>
      </c>
      <c r="BA93" s="111">
        <f t="shared" ref="BA93:BI93" si="371">IF(R92&lt;=0,0,IF($C93&lt;=SUM($AZ93:AZ93),0,IF(AO93+$C93-SUM($AZ93:AZ93)&gt;R92+AC93,R92+AC93-AO93,$C93-SUM($AZ93:AZ93))))</f>
        <v>0</v>
      </c>
      <c r="BB93" s="111">
        <f t="shared" si="371"/>
        <v>0</v>
      </c>
      <c r="BC93" s="111">
        <f t="shared" si="371"/>
        <v>0</v>
      </c>
      <c r="BD93" s="111">
        <f t="shared" si="371"/>
        <v>390</v>
      </c>
      <c r="BE93" s="111">
        <f t="shared" si="371"/>
        <v>0</v>
      </c>
      <c r="BF93" s="111">
        <f t="shared" si="371"/>
        <v>0</v>
      </c>
      <c r="BG93" s="111">
        <f t="shared" si="371"/>
        <v>0</v>
      </c>
      <c r="BH93" s="111">
        <f t="shared" si="371"/>
        <v>0</v>
      </c>
      <c r="BI93" s="111">
        <f t="shared" si="371"/>
        <v>0</v>
      </c>
      <c r="BJ93" s="53"/>
      <c r="BK93" s="53"/>
    </row>
    <row r="94" ht="10.5" customHeight="1">
      <c r="A94" s="107">
        <f t="shared" si="16"/>
        <v>72</v>
      </c>
      <c r="B94" s="108">
        <f t="shared" si="17"/>
        <v>45931</v>
      </c>
      <c r="C94" s="109">
        <f t="shared" si="18"/>
        <v>390</v>
      </c>
      <c r="D94" s="110"/>
      <c r="E94" s="111">
        <f t="shared" ref="E94:N94" si="372">AN94+AZ94</f>
        <v>0</v>
      </c>
      <c r="F94" s="111">
        <f t="shared" si="372"/>
        <v>0</v>
      </c>
      <c r="G94" s="111">
        <f t="shared" si="372"/>
        <v>0</v>
      </c>
      <c r="H94" s="111">
        <f t="shared" si="372"/>
        <v>0</v>
      </c>
      <c r="I94" s="111">
        <f t="shared" si="372"/>
        <v>500</v>
      </c>
      <c r="J94" s="111">
        <f t="shared" si="372"/>
        <v>0</v>
      </c>
      <c r="K94" s="111">
        <f t="shared" si="372"/>
        <v>0</v>
      </c>
      <c r="L94" s="111">
        <f t="shared" si="372"/>
        <v>0</v>
      </c>
      <c r="M94" s="111">
        <f t="shared" si="372"/>
        <v>0</v>
      </c>
      <c r="N94" s="111">
        <f t="shared" si="372"/>
        <v>0</v>
      </c>
      <c r="O94" s="112"/>
      <c r="P94" s="111">
        <f t="shared" si="11"/>
        <v>1064.55</v>
      </c>
      <c r="Q94" s="111">
        <f t="shared" ref="Q94:Z94" si="373">IF(E$10=0,0,ROUND(Q93-(E94-AB94),2))</f>
        <v>0</v>
      </c>
      <c r="R94" s="111">
        <f t="shared" si="373"/>
        <v>0</v>
      </c>
      <c r="S94" s="111">
        <f t="shared" si="373"/>
        <v>0</v>
      </c>
      <c r="T94" s="111">
        <f t="shared" si="373"/>
        <v>0</v>
      </c>
      <c r="U94" s="111">
        <f t="shared" si="373"/>
        <v>1064.55</v>
      </c>
      <c r="V94" s="111">
        <f t="shared" si="373"/>
        <v>0</v>
      </c>
      <c r="W94" s="111">
        <f t="shared" si="373"/>
        <v>0</v>
      </c>
      <c r="X94" s="111">
        <f t="shared" si="373"/>
        <v>0</v>
      </c>
      <c r="Y94" s="111">
        <f t="shared" si="373"/>
        <v>0</v>
      </c>
      <c r="Z94" s="111">
        <f t="shared" si="373"/>
        <v>0</v>
      </c>
      <c r="AA94" s="114"/>
      <c r="AB94" s="111">
        <f t="shared" ref="AB94:AK94" si="374">ROUND(Q93*E$11/12,2)</f>
        <v>0</v>
      </c>
      <c r="AC94" s="111">
        <f t="shared" si="374"/>
        <v>0</v>
      </c>
      <c r="AD94" s="111">
        <f t="shared" si="374"/>
        <v>0</v>
      </c>
      <c r="AE94" s="111">
        <f t="shared" si="374"/>
        <v>0</v>
      </c>
      <c r="AF94" s="111">
        <f t="shared" si="374"/>
        <v>17.41</v>
      </c>
      <c r="AG94" s="111">
        <f t="shared" si="374"/>
        <v>0</v>
      </c>
      <c r="AH94" s="111">
        <f t="shared" si="374"/>
        <v>0</v>
      </c>
      <c r="AI94" s="111">
        <f t="shared" si="374"/>
        <v>0</v>
      </c>
      <c r="AJ94" s="111">
        <f t="shared" si="374"/>
        <v>0</v>
      </c>
      <c r="AK94" s="111">
        <f t="shared" si="374"/>
        <v>0</v>
      </c>
      <c r="AL94" s="111">
        <f t="shared" si="22"/>
        <v>17.41</v>
      </c>
      <c r="AM94" s="115"/>
      <c r="AN94" s="111">
        <f t="shared" ref="AN94:AW94" si="375">IF(Q93&gt;0,IF((Q93+AB94)&lt;E$12,Q93+AB94,E$12),0)</f>
        <v>0</v>
      </c>
      <c r="AO94" s="111">
        <f t="shared" si="375"/>
        <v>0</v>
      </c>
      <c r="AP94" s="111">
        <f t="shared" si="375"/>
        <v>0</v>
      </c>
      <c r="AQ94" s="111">
        <f t="shared" si="375"/>
        <v>0</v>
      </c>
      <c r="AR94" s="111">
        <f t="shared" si="375"/>
        <v>110</v>
      </c>
      <c r="AS94" s="111">
        <f t="shared" si="375"/>
        <v>0</v>
      </c>
      <c r="AT94" s="111">
        <f t="shared" si="375"/>
        <v>0</v>
      </c>
      <c r="AU94" s="111">
        <f t="shared" si="375"/>
        <v>0</v>
      </c>
      <c r="AV94" s="111">
        <f t="shared" si="375"/>
        <v>0</v>
      </c>
      <c r="AW94" s="111">
        <f t="shared" si="375"/>
        <v>0</v>
      </c>
      <c r="AX94" s="111">
        <f t="shared" si="24"/>
        <v>110</v>
      </c>
      <c r="AY94" s="111"/>
      <c r="AZ94" s="113">
        <f t="shared" si="25"/>
        <v>0</v>
      </c>
      <c r="BA94" s="111">
        <f t="shared" ref="BA94:BI94" si="376">IF(R93&lt;=0,0,IF($C94&lt;=SUM($AZ94:AZ94),0,IF(AO94+$C94-SUM($AZ94:AZ94)&gt;R93+AC94,R93+AC94-AO94,$C94-SUM($AZ94:AZ94))))</f>
        <v>0</v>
      </c>
      <c r="BB94" s="111">
        <f t="shared" si="376"/>
        <v>0</v>
      </c>
      <c r="BC94" s="111">
        <f t="shared" si="376"/>
        <v>0</v>
      </c>
      <c r="BD94" s="111">
        <f t="shared" si="376"/>
        <v>390</v>
      </c>
      <c r="BE94" s="111">
        <f t="shared" si="376"/>
        <v>0</v>
      </c>
      <c r="BF94" s="111">
        <f t="shared" si="376"/>
        <v>0</v>
      </c>
      <c r="BG94" s="111">
        <f t="shared" si="376"/>
        <v>0</v>
      </c>
      <c r="BH94" s="111">
        <f t="shared" si="376"/>
        <v>0</v>
      </c>
      <c r="BI94" s="111">
        <f t="shared" si="376"/>
        <v>0</v>
      </c>
      <c r="BJ94" s="53"/>
      <c r="BK94" s="53"/>
    </row>
    <row r="95" ht="10.5" customHeight="1">
      <c r="A95" s="107">
        <f t="shared" si="16"/>
        <v>73</v>
      </c>
      <c r="B95" s="108">
        <f t="shared" si="17"/>
        <v>45962</v>
      </c>
      <c r="C95" s="109">
        <f t="shared" si="18"/>
        <v>390</v>
      </c>
      <c r="D95" s="110"/>
      <c r="E95" s="111">
        <f t="shared" ref="E95:N95" si="377">AN95+AZ95</f>
        <v>0</v>
      </c>
      <c r="F95" s="111">
        <f t="shared" si="377"/>
        <v>0</v>
      </c>
      <c r="G95" s="111">
        <f t="shared" si="377"/>
        <v>0</v>
      </c>
      <c r="H95" s="111">
        <f t="shared" si="377"/>
        <v>0</v>
      </c>
      <c r="I95" s="111">
        <f t="shared" si="377"/>
        <v>500</v>
      </c>
      <c r="J95" s="111">
        <f t="shared" si="377"/>
        <v>0</v>
      </c>
      <c r="K95" s="111">
        <f t="shared" si="377"/>
        <v>0</v>
      </c>
      <c r="L95" s="111">
        <f t="shared" si="377"/>
        <v>0</v>
      </c>
      <c r="M95" s="111">
        <f t="shared" si="377"/>
        <v>0</v>
      </c>
      <c r="N95" s="111">
        <f t="shared" si="377"/>
        <v>0</v>
      </c>
      <c r="O95" s="112"/>
      <c r="P95" s="111">
        <f t="shared" si="11"/>
        <v>576.53</v>
      </c>
      <c r="Q95" s="111">
        <f t="shared" ref="Q95:Z95" si="378">IF(E$10=0,0,ROUND(Q94-(E95-AB95),2))</f>
        <v>0</v>
      </c>
      <c r="R95" s="111">
        <f t="shared" si="378"/>
        <v>0</v>
      </c>
      <c r="S95" s="111">
        <f t="shared" si="378"/>
        <v>0</v>
      </c>
      <c r="T95" s="111">
        <f t="shared" si="378"/>
        <v>0</v>
      </c>
      <c r="U95" s="111">
        <f t="shared" si="378"/>
        <v>576.53</v>
      </c>
      <c r="V95" s="111">
        <f t="shared" si="378"/>
        <v>0</v>
      </c>
      <c r="W95" s="111">
        <f t="shared" si="378"/>
        <v>0</v>
      </c>
      <c r="X95" s="111">
        <f t="shared" si="378"/>
        <v>0</v>
      </c>
      <c r="Y95" s="111">
        <f t="shared" si="378"/>
        <v>0</v>
      </c>
      <c r="Z95" s="111">
        <f t="shared" si="378"/>
        <v>0</v>
      </c>
      <c r="AA95" s="114"/>
      <c r="AB95" s="111">
        <f t="shared" ref="AB95:AK95" si="379">ROUND(Q94*E$11/12,2)</f>
        <v>0</v>
      </c>
      <c r="AC95" s="111">
        <f t="shared" si="379"/>
        <v>0</v>
      </c>
      <c r="AD95" s="111">
        <f t="shared" si="379"/>
        <v>0</v>
      </c>
      <c r="AE95" s="111">
        <f t="shared" si="379"/>
        <v>0</v>
      </c>
      <c r="AF95" s="111">
        <f t="shared" si="379"/>
        <v>11.98</v>
      </c>
      <c r="AG95" s="111">
        <f t="shared" si="379"/>
        <v>0</v>
      </c>
      <c r="AH95" s="111">
        <f t="shared" si="379"/>
        <v>0</v>
      </c>
      <c r="AI95" s="111">
        <f t="shared" si="379"/>
        <v>0</v>
      </c>
      <c r="AJ95" s="111">
        <f t="shared" si="379"/>
        <v>0</v>
      </c>
      <c r="AK95" s="111">
        <f t="shared" si="379"/>
        <v>0</v>
      </c>
      <c r="AL95" s="111">
        <f t="shared" si="22"/>
        <v>11.98</v>
      </c>
      <c r="AM95" s="115"/>
      <c r="AN95" s="111">
        <f t="shared" ref="AN95:AW95" si="380">IF(Q94&gt;0,IF((Q94+AB95)&lt;E$12,Q94+AB95,E$12),0)</f>
        <v>0</v>
      </c>
      <c r="AO95" s="111">
        <f t="shared" si="380"/>
        <v>0</v>
      </c>
      <c r="AP95" s="111">
        <f t="shared" si="380"/>
        <v>0</v>
      </c>
      <c r="AQ95" s="111">
        <f t="shared" si="380"/>
        <v>0</v>
      </c>
      <c r="AR95" s="111">
        <f t="shared" si="380"/>
        <v>110</v>
      </c>
      <c r="AS95" s="111">
        <f t="shared" si="380"/>
        <v>0</v>
      </c>
      <c r="AT95" s="111">
        <f t="shared" si="380"/>
        <v>0</v>
      </c>
      <c r="AU95" s="111">
        <f t="shared" si="380"/>
        <v>0</v>
      </c>
      <c r="AV95" s="111">
        <f t="shared" si="380"/>
        <v>0</v>
      </c>
      <c r="AW95" s="111">
        <f t="shared" si="380"/>
        <v>0</v>
      </c>
      <c r="AX95" s="111">
        <f t="shared" si="24"/>
        <v>110</v>
      </c>
      <c r="AY95" s="111"/>
      <c r="AZ95" s="113">
        <f t="shared" si="25"/>
        <v>0</v>
      </c>
      <c r="BA95" s="111">
        <f t="shared" ref="BA95:BI95" si="381">IF(R94&lt;=0,0,IF($C95&lt;=SUM($AZ95:AZ95),0,IF(AO95+$C95-SUM($AZ95:AZ95)&gt;R94+AC95,R94+AC95-AO95,$C95-SUM($AZ95:AZ95))))</f>
        <v>0</v>
      </c>
      <c r="BB95" s="111">
        <f t="shared" si="381"/>
        <v>0</v>
      </c>
      <c r="BC95" s="111">
        <f t="shared" si="381"/>
        <v>0</v>
      </c>
      <c r="BD95" s="111">
        <f t="shared" si="381"/>
        <v>390</v>
      </c>
      <c r="BE95" s="111">
        <f t="shared" si="381"/>
        <v>0</v>
      </c>
      <c r="BF95" s="111">
        <f t="shared" si="381"/>
        <v>0</v>
      </c>
      <c r="BG95" s="111">
        <f t="shared" si="381"/>
        <v>0</v>
      </c>
      <c r="BH95" s="111">
        <f t="shared" si="381"/>
        <v>0</v>
      </c>
      <c r="BI95" s="111">
        <f t="shared" si="381"/>
        <v>0</v>
      </c>
      <c r="BJ95" s="53"/>
      <c r="BK95" s="53"/>
    </row>
    <row r="96" ht="10.5" customHeight="1">
      <c r="A96" s="107">
        <f t="shared" si="16"/>
        <v>74</v>
      </c>
      <c r="B96" s="108">
        <f t="shared" si="17"/>
        <v>45992</v>
      </c>
      <c r="C96" s="109">
        <f t="shared" si="18"/>
        <v>390</v>
      </c>
      <c r="D96" s="110"/>
      <c r="E96" s="111">
        <f t="shared" ref="E96:N96" si="382">AN96+AZ96</f>
        <v>0</v>
      </c>
      <c r="F96" s="111">
        <f t="shared" si="382"/>
        <v>0</v>
      </c>
      <c r="G96" s="111">
        <f t="shared" si="382"/>
        <v>0</v>
      </c>
      <c r="H96" s="111">
        <f t="shared" si="382"/>
        <v>0</v>
      </c>
      <c r="I96" s="111">
        <f t="shared" si="382"/>
        <v>500</v>
      </c>
      <c r="J96" s="111">
        <f t="shared" si="382"/>
        <v>0</v>
      </c>
      <c r="K96" s="111">
        <f t="shared" si="382"/>
        <v>0</v>
      </c>
      <c r="L96" s="111">
        <f t="shared" si="382"/>
        <v>0</v>
      </c>
      <c r="M96" s="111">
        <f t="shared" si="382"/>
        <v>0</v>
      </c>
      <c r="N96" s="111">
        <f t="shared" si="382"/>
        <v>0</v>
      </c>
      <c r="O96" s="112"/>
      <c r="P96" s="111">
        <f t="shared" si="11"/>
        <v>83.02</v>
      </c>
      <c r="Q96" s="111">
        <f t="shared" ref="Q96:Z96" si="383">IF(E$10=0,0,ROUND(Q95-(E96-AB96),2))</f>
        <v>0</v>
      </c>
      <c r="R96" s="111">
        <f t="shared" si="383"/>
        <v>0</v>
      </c>
      <c r="S96" s="111">
        <f t="shared" si="383"/>
        <v>0</v>
      </c>
      <c r="T96" s="111">
        <f t="shared" si="383"/>
        <v>0</v>
      </c>
      <c r="U96" s="111">
        <f t="shared" si="383"/>
        <v>83.02</v>
      </c>
      <c r="V96" s="111">
        <f t="shared" si="383"/>
        <v>0</v>
      </c>
      <c r="W96" s="111">
        <f t="shared" si="383"/>
        <v>0</v>
      </c>
      <c r="X96" s="111">
        <f t="shared" si="383"/>
        <v>0</v>
      </c>
      <c r="Y96" s="111">
        <f t="shared" si="383"/>
        <v>0</v>
      </c>
      <c r="Z96" s="111">
        <f t="shared" si="383"/>
        <v>0</v>
      </c>
      <c r="AA96" s="114"/>
      <c r="AB96" s="111">
        <f t="shared" ref="AB96:AK96" si="384">ROUND(Q95*E$11/12,2)</f>
        <v>0</v>
      </c>
      <c r="AC96" s="111">
        <f t="shared" si="384"/>
        <v>0</v>
      </c>
      <c r="AD96" s="111">
        <f t="shared" si="384"/>
        <v>0</v>
      </c>
      <c r="AE96" s="111">
        <f t="shared" si="384"/>
        <v>0</v>
      </c>
      <c r="AF96" s="111">
        <f t="shared" si="384"/>
        <v>6.49</v>
      </c>
      <c r="AG96" s="111">
        <f t="shared" si="384"/>
        <v>0</v>
      </c>
      <c r="AH96" s="111">
        <f t="shared" si="384"/>
        <v>0</v>
      </c>
      <c r="AI96" s="111">
        <f t="shared" si="384"/>
        <v>0</v>
      </c>
      <c r="AJ96" s="111">
        <f t="shared" si="384"/>
        <v>0</v>
      </c>
      <c r="AK96" s="111">
        <f t="shared" si="384"/>
        <v>0</v>
      </c>
      <c r="AL96" s="111">
        <f t="shared" si="22"/>
        <v>6.49</v>
      </c>
      <c r="AM96" s="115"/>
      <c r="AN96" s="111">
        <f t="shared" ref="AN96:AW96" si="385">IF(Q95&gt;0,IF((Q95+AB96)&lt;E$12,Q95+AB96,E$12),0)</f>
        <v>0</v>
      </c>
      <c r="AO96" s="111">
        <f t="shared" si="385"/>
        <v>0</v>
      </c>
      <c r="AP96" s="111">
        <f t="shared" si="385"/>
        <v>0</v>
      </c>
      <c r="AQ96" s="111">
        <f t="shared" si="385"/>
        <v>0</v>
      </c>
      <c r="AR96" s="111">
        <f t="shared" si="385"/>
        <v>110</v>
      </c>
      <c r="AS96" s="111">
        <f t="shared" si="385"/>
        <v>0</v>
      </c>
      <c r="AT96" s="111">
        <f t="shared" si="385"/>
        <v>0</v>
      </c>
      <c r="AU96" s="111">
        <f t="shared" si="385"/>
        <v>0</v>
      </c>
      <c r="AV96" s="111">
        <f t="shared" si="385"/>
        <v>0</v>
      </c>
      <c r="AW96" s="111">
        <f t="shared" si="385"/>
        <v>0</v>
      </c>
      <c r="AX96" s="111">
        <f t="shared" si="24"/>
        <v>110</v>
      </c>
      <c r="AY96" s="111"/>
      <c r="AZ96" s="113">
        <f t="shared" si="25"/>
        <v>0</v>
      </c>
      <c r="BA96" s="111">
        <f t="shared" ref="BA96:BI96" si="386">IF(R95&lt;=0,0,IF($C96&lt;=SUM($AZ96:AZ96),0,IF(AO96+$C96-SUM($AZ96:AZ96)&gt;R95+AC96,R95+AC96-AO96,$C96-SUM($AZ96:AZ96))))</f>
        <v>0</v>
      </c>
      <c r="BB96" s="111">
        <f t="shared" si="386"/>
        <v>0</v>
      </c>
      <c r="BC96" s="111">
        <f t="shared" si="386"/>
        <v>0</v>
      </c>
      <c r="BD96" s="111">
        <f t="shared" si="386"/>
        <v>390</v>
      </c>
      <c r="BE96" s="111">
        <f t="shared" si="386"/>
        <v>0</v>
      </c>
      <c r="BF96" s="111">
        <f t="shared" si="386"/>
        <v>0</v>
      </c>
      <c r="BG96" s="111">
        <f t="shared" si="386"/>
        <v>0</v>
      </c>
      <c r="BH96" s="111">
        <f t="shared" si="386"/>
        <v>0</v>
      </c>
      <c r="BI96" s="111">
        <f t="shared" si="386"/>
        <v>0</v>
      </c>
      <c r="BJ96" s="53"/>
      <c r="BK96" s="53"/>
    </row>
    <row r="97" ht="10.5" customHeight="1">
      <c r="A97" s="107">
        <f t="shared" si="16"/>
        <v>75</v>
      </c>
      <c r="B97" s="108">
        <f t="shared" si="17"/>
        <v>46023</v>
      </c>
      <c r="C97" s="109">
        <f t="shared" si="18"/>
        <v>416.05</v>
      </c>
      <c r="D97" s="110"/>
      <c r="E97" s="111">
        <f t="shared" ref="E97:N97" si="387">AN97+AZ97</f>
        <v>0</v>
      </c>
      <c r="F97" s="111">
        <f t="shared" si="387"/>
        <v>0</v>
      </c>
      <c r="G97" s="111">
        <f t="shared" si="387"/>
        <v>0</v>
      </c>
      <c r="H97" s="111">
        <f t="shared" si="387"/>
        <v>0</v>
      </c>
      <c r="I97" s="111">
        <f t="shared" si="387"/>
        <v>83.95</v>
      </c>
      <c r="J97" s="111">
        <f t="shared" si="387"/>
        <v>0</v>
      </c>
      <c r="K97" s="111">
        <f t="shared" si="387"/>
        <v>0</v>
      </c>
      <c r="L97" s="111">
        <f t="shared" si="387"/>
        <v>0</v>
      </c>
      <c r="M97" s="111">
        <f t="shared" si="387"/>
        <v>0</v>
      </c>
      <c r="N97" s="111">
        <f t="shared" si="387"/>
        <v>0</v>
      </c>
      <c r="O97" s="112"/>
      <c r="P97" s="111">
        <f t="shared" si="11"/>
        <v>0</v>
      </c>
      <c r="Q97" s="111">
        <f t="shared" ref="Q97:Z97" si="388">IF(E$10=0,0,ROUND(Q96-(E97-AB97),2))</f>
        <v>0</v>
      </c>
      <c r="R97" s="111">
        <f t="shared" si="388"/>
        <v>0</v>
      </c>
      <c r="S97" s="111">
        <f t="shared" si="388"/>
        <v>0</v>
      </c>
      <c r="T97" s="111">
        <f t="shared" si="388"/>
        <v>0</v>
      </c>
      <c r="U97" s="111">
        <f t="shared" si="388"/>
        <v>0</v>
      </c>
      <c r="V97" s="111">
        <f t="shared" si="388"/>
        <v>0</v>
      </c>
      <c r="W97" s="111">
        <f t="shared" si="388"/>
        <v>0</v>
      </c>
      <c r="X97" s="111">
        <f t="shared" si="388"/>
        <v>0</v>
      </c>
      <c r="Y97" s="111">
        <f t="shared" si="388"/>
        <v>0</v>
      </c>
      <c r="Z97" s="111">
        <f t="shared" si="388"/>
        <v>0</v>
      </c>
      <c r="AA97" s="114"/>
      <c r="AB97" s="111">
        <f t="shared" ref="AB97:AK97" si="389">ROUND(Q96*E$11/12,2)</f>
        <v>0</v>
      </c>
      <c r="AC97" s="111">
        <f t="shared" si="389"/>
        <v>0</v>
      </c>
      <c r="AD97" s="111">
        <f t="shared" si="389"/>
        <v>0</v>
      </c>
      <c r="AE97" s="111">
        <f t="shared" si="389"/>
        <v>0</v>
      </c>
      <c r="AF97" s="111">
        <f t="shared" si="389"/>
        <v>0.93</v>
      </c>
      <c r="AG97" s="111">
        <f t="shared" si="389"/>
        <v>0</v>
      </c>
      <c r="AH97" s="111">
        <f t="shared" si="389"/>
        <v>0</v>
      </c>
      <c r="AI97" s="111">
        <f t="shared" si="389"/>
        <v>0</v>
      </c>
      <c r="AJ97" s="111">
        <f t="shared" si="389"/>
        <v>0</v>
      </c>
      <c r="AK97" s="111">
        <f t="shared" si="389"/>
        <v>0</v>
      </c>
      <c r="AL97" s="111">
        <f t="shared" si="22"/>
        <v>0.93</v>
      </c>
      <c r="AM97" s="115"/>
      <c r="AN97" s="111">
        <f t="shared" ref="AN97:AW97" si="390">IF(Q96&gt;0,IF((Q96+AB97)&lt;E$12,Q96+AB97,E$12),0)</f>
        <v>0</v>
      </c>
      <c r="AO97" s="111">
        <f t="shared" si="390"/>
        <v>0</v>
      </c>
      <c r="AP97" s="111">
        <f t="shared" si="390"/>
        <v>0</v>
      </c>
      <c r="AQ97" s="111">
        <f t="shared" si="390"/>
        <v>0</v>
      </c>
      <c r="AR97" s="111">
        <f t="shared" si="390"/>
        <v>83.95</v>
      </c>
      <c r="AS97" s="111">
        <f t="shared" si="390"/>
        <v>0</v>
      </c>
      <c r="AT97" s="111">
        <f t="shared" si="390"/>
        <v>0</v>
      </c>
      <c r="AU97" s="111">
        <f t="shared" si="390"/>
        <v>0</v>
      </c>
      <c r="AV97" s="111">
        <f t="shared" si="390"/>
        <v>0</v>
      </c>
      <c r="AW97" s="111">
        <f t="shared" si="390"/>
        <v>0</v>
      </c>
      <c r="AX97" s="111">
        <f t="shared" si="24"/>
        <v>83.95</v>
      </c>
      <c r="AY97" s="111"/>
      <c r="AZ97" s="113">
        <f t="shared" si="25"/>
        <v>0</v>
      </c>
      <c r="BA97" s="111">
        <f t="shared" ref="BA97:BI97" si="391">IF(R96&lt;=0,0,IF($C97&lt;=SUM($AZ97:AZ97),0,IF(AO97+$C97-SUM($AZ97:AZ97)&gt;R96+AC97,R96+AC97-AO97,$C97-SUM($AZ97:AZ97))))</f>
        <v>0</v>
      </c>
      <c r="BB97" s="111">
        <f t="shared" si="391"/>
        <v>0</v>
      </c>
      <c r="BC97" s="111">
        <f t="shared" si="391"/>
        <v>0</v>
      </c>
      <c r="BD97" s="111">
        <f t="shared" si="391"/>
        <v>0</v>
      </c>
      <c r="BE97" s="111">
        <f t="shared" si="391"/>
        <v>0</v>
      </c>
      <c r="BF97" s="111">
        <f t="shared" si="391"/>
        <v>0</v>
      </c>
      <c r="BG97" s="111">
        <f t="shared" si="391"/>
        <v>0</v>
      </c>
      <c r="BH97" s="111">
        <f t="shared" si="391"/>
        <v>0</v>
      </c>
      <c r="BI97" s="111">
        <f t="shared" si="391"/>
        <v>0</v>
      </c>
      <c r="BJ97" s="53"/>
      <c r="BK97" s="53"/>
    </row>
    <row r="98" ht="10.5" customHeight="1">
      <c r="A98" s="107" t="str">
        <f t="shared" si="16"/>
        <v/>
      </c>
      <c r="B98" s="108" t="str">
        <f t="shared" si="17"/>
        <v>#N/A</v>
      </c>
      <c r="C98" s="109" t="str">
        <f t="shared" si="18"/>
        <v/>
      </c>
      <c r="D98" s="110"/>
      <c r="E98" s="111">
        <f t="shared" ref="E98:N98" si="392">AN98+AZ98</f>
        <v>0</v>
      </c>
      <c r="F98" s="111">
        <f t="shared" si="392"/>
        <v>0</v>
      </c>
      <c r="G98" s="111">
        <f t="shared" si="392"/>
        <v>0</v>
      </c>
      <c r="H98" s="111">
        <f t="shared" si="392"/>
        <v>0</v>
      </c>
      <c r="I98" s="111">
        <f t="shared" si="392"/>
        <v>0</v>
      </c>
      <c r="J98" s="111">
        <f t="shared" si="392"/>
        <v>0</v>
      </c>
      <c r="K98" s="111">
        <f t="shared" si="392"/>
        <v>0</v>
      </c>
      <c r="L98" s="111">
        <f t="shared" si="392"/>
        <v>0</v>
      </c>
      <c r="M98" s="111">
        <f t="shared" si="392"/>
        <v>0</v>
      </c>
      <c r="N98" s="111">
        <f t="shared" si="392"/>
        <v>0</v>
      </c>
      <c r="O98" s="112"/>
      <c r="P98" s="111">
        <f t="shared" si="11"/>
        <v>0</v>
      </c>
      <c r="Q98" s="111">
        <f t="shared" ref="Q98:Z98" si="393">IF(E$10=0,0,ROUND(Q97-(E98-AB98),2))</f>
        <v>0</v>
      </c>
      <c r="R98" s="111">
        <f t="shared" si="393"/>
        <v>0</v>
      </c>
      <c r="S98" s="111">
        <f t="shared" si="393"/>
        <v>0</v>
      </c>
      <c r="T98" s="111">
        <f t="shared" si="393"/>
        <v>0</v>
      </c>
      <c r="U98" s="111">
        <f t="shared" si="393"/>
        <v>0</v>
      </c>
      <c r="V98" s="111">
        <f t="shared" si="393"/>
        <v>0</v>
      </c>
      <c r="W98" s="111">
        <f t="shared" si="393"/>
        <v>0</v>
      </c>
      <c r="X98" s="111">
        <f t="shared" si="393"/>
        <v>0</v>
      </c>
      <c r="Y98" s="111">
        <f t="shared" si="393"/>
        <v>0</v>
      </c>
      <c r="Z98" s="111">
        <f t="shared" si="393"/>
        <v>0</v>
      </c>
      <c r="AA98" s="114"/>
      <c r="AB98" s="111">
        <f t="shared" ref="AB98:AK98" si="394">ROUND(Q97*E$11/12,2)</f>
        <v>0</v>
      </c>
      <c r="AC98" s="111">
        <f t="shared" si="394"/>
        <v>0</v>
      </c>
      <c r="AD98" s="111">
        <f t="shared" si="394"/>
        <v>0</v>
      </c>
      <c r="AE98" s="111">
        <f t="shared" si="394"/>
        <v>0</v>
      </c>
      <c r="AF98" s="111">
        <f t="shared" si="394"/>
        <v>0</v>
      </c>
      <c r="AG98" s="111">
        <f t="shared" si="394"/>
        <v>0</v>
      </c>
      <c r="AH98" s="111">
        <f t="shared" si="394"/>
        <v>0</v>
      </c>
      <c r="AI98" s="111">
        <f t="shared" si="394"/>
        <v>0</v>
      </c>
      <c r="AJ98" s="111">
        <f t="shared" si="394"/>
        <v>0</v>
      </c>
      <c r="AK98" s="111">
        <f t="shared" si="394"/>
        <v>0</v>
      </c>
      <c r="AL98" s="111">
        <f t="shared" si="22"/>
        <v>0</v>
      </c>
      <c r="AM98" s="115"/>
      <c r="AN98" s="111">
        <f t="shared" ref="AN98:AW98" si="395">IF(Q97&gt;0,IF((Q97+AB98)&lt;E$12,Q97+AB98,E$12),0)</f>
        <v>0</v>
      </c>
      <c r="AO98" s="111">
        <f t="shared" si="395"/>
        <v>0</v>
      </c>
      <c r="AP98" s="111">
        <f t="shared" si="395"/>
        <v>0</v>
      </c>
      <c r="AQ98" s="111">
        <f t="shared" si="395"/>
        <v>0</v>
      </c>
      <c r="AR98" s="111">
        <f t="shared" si="395"/>
        <v>0</v>
      </c>
      <c r="AS98" s="111">
        <f t="shared" si="395"/>
        <v>0</v>
      </c>
      <c r="AT98" s="111">
        <f t="shared" si="395"/>
        <v>0</v>
      </c>
      <c r="AU98" s="111">
        <f t="shared" si="395"/>
        <v>0</v>
      </c>
      <c r="AV98" s="111">
        <f t="shared" si="395"/>
        <v>0</v>
      </c>
      <c r="AW98" s="111">
        <f t="shared" si="395"/>
        <v>0</v>
      </c>
      <c r="AX98" s="111">
        <f t="shared" si="24"/>
        <v>0</v>
      </c>
      <c r="AY98" s="111"/>
      <c r="AZ98" s="113">
        <f t="shared" si="25"/>
        <v>0</v>
      </c>
      <c r="BA98" s="111">
        <f t="shared" ref="BA98:BI98" si="396">IF(R97&lt;=0,0,IF($C98&lt;=SUM($AZ98:AZ98),0,IF(AO98+$C98-SUM($AZ98:AZ98)&gt;R97+AC98,R97+AC98-AO98,$C98-SUM($AZ98:AZ98))))</f>
        <v>0</v>
      </c>
      <c r="BB98" s="111">
        <f t="shared" si="396"/>
        <v>0</v>
      </c>
      <c r="BC98" s="111">
        <f t="shared" si="396"/>
        <v>0</v>
      </c>
      <c r="BD98" s="111">
        <f t="shared" si="396"/>
        <v>0</v>
      </c>
      <c r="BE98" s="111">
        <f t="shared" si="396"/>
        <v>0</v>
      </c>
      <c r="BF98" s="111">
        <f t="shared" si="396"/>
        <v>0</v>
      </c>
      <c r="BG98" s="111">
        <f t="shared" si="396"/>
        <v>0</v>
      </c>
      <c r="BH98" s="111">
        <f t="shared" si="396"/>
        <v>0</v>
      </c>
      <c r="BI98" s="111">
        <f t="shared" si="396"/>
        <v>0</v>
      </c>
      <c r="BJ98" s="53"/>
      <c r="BK98" s="53"/>
    </row>
    <row r="99" ht="10.5" customHeight="1">
      <c r="A99" s="107" t="str">
        <f t="shared" si="16"/>
        <v/>
      </c>
      <c r="B99" s="108" t="str">
        <f t="shared" si="17"/>
        <v>#N/A</v>
      </c>
      <c r="C99" s="109" t="str">
        <f t="shared" si="18"/>
        <v/>
      </c>
      <c r="D99" s="110"/>
      <c r="E99" s="111">
        <f t="shared" ref="E99:N99" si="397">AN99+AZ99</f>
        <v>0</v>
      </c>
      <c r="F99" s="111">
        <f t="shared" si="397"/>
        <v>0</v>
      </c>
      <c r="G99" s="111">
        <f t="shared" si="397"/>
        <v>0</v>
      </c>
      <c r="H99" s="111">
        <f t="shared" si="397"/>
        <v>0</v>
      </c>
      <c r="I99" s="111">
        <f t="shared" si="397"/>
        <v>0</v>
      </c>
      <c r="J99" s="111">
        <f t="shared" si="397"/>
        <v>0</v>
      </c>
      <c r="K99" s="111">
        <f t="shared" si="397"/>
        <v>0</v>
      </c>
      <c r="L99" s="111">
        <f t="shared" si="397"/>
        <v>0</v>
      </c>
      <c r="M99" s="111">
        <f t="shared" si="397"/>
        <v>0</v>
      </c>
      <c r="N99" s="111">
        <f t="shared" si="397"/>
        <v>0</v>
      </c>
      <c r="O99" s="112"/>
      <c r="P99" s="111">
        <f t="shared" si="11"/>
        <v>0</v>
      </c>
      <c r="Q99" s="111">
        <f t="shared" ref="Q99:Z99" si="398">IF(E$10=0,0,ROUND(Q98-(E99-AB99),2))</f>
        <v>0</v>
      </c>
      <c r="R99" s="111">
        <f t="shared" si="398"/>
        <v>0</v>
      </c>
      <c r="S99" s="111">
        <f t="shared" si="398"/>
        <v>0</v>
      </c>
      <c r="T99" s="111">
        <f t="shared" si="398"/>
        <v>0</v>
      </c>
      <c r="U99" s="111">
        <f t="shared" si="398"/>
        <v>0</v>
      </c>
      <c r="V99" s="111">
        <f t="shared" si="398"/>
        <v>0</v>
      </c>
      <c r="W99" s="111">
        <f t="shared" si="398"/>
        <v>0</v>
      </c>
      <c r="X99" s="111">
        <f t="shared" si="398"/>
        <v>0</v>
      </c>
      <c r="Y99" s="111">
        <f t="shared" si="398"/>
        <v>0</v>
      </c>
      <c r="Z99" s="111">
        <f t="shared" si="398"/>
        <v>0</v>
      </c>
      <c r="AA99" s="114"/>
      <c r="AB99" s="111">
        <f t="shared" ref="AB99:AK99" si="399">ROUND(Q98*E$11/12,2)</f>
        <v>0</v>
      </c>
      <c r="AC99" s="111">
        <f t="shared" si="399"/>
        <v>0</v>
      </c>
      <c r="AD99" s="111">
        <f t="shared" si="399"/>
        <v>0</v>
      </c>
      <c r="AE99" s="111">
        <f t="shared" si="399"/>
        <v>0</v>
      </c>
      <c r="AF99" s="111">
        <f t="shared" si="399"/>
        <v>0</v>
      </c>
      <c r="AG99" s="111">
        <f t="shared" si="399"/>
        <v>0</v>
      </c>
      <c r="AH99" s="111">
        <f t="shared" si="399"/>
        <v>0</v>
      </c>
      <c r="AI99" s="111">
        <f t="shared" si="399"/>
        <v>0</v>
      </c>
      <c r="AJ99" s="111">
        <f t="shared" si="399"/>
        <v>0</v>
      </c>
      <c r="AK99" s="111">
        <f t="shared" si="399"/>
        <v>0</v>
      </c>
      <c r="AL99" s="111">
        <f t="shared" si="22"/>
        <v>0</v>
      </c>
      <c r="AM99" s="115"/>
      <c r="AN99" s="111">
        <f t="shared" ref="AN99:AW99" si="400">IF(Q98&gt;0,IF((Q98+AB99)&lt;E$12,Q98+AB99,E$12),0)</f>
        <v>0</v>
      </c>
      <c r="AO99" s="111">
        <f t="shared" si="400"/>
        <v>0</v>
      </c>
      <c r="AP99" s="111">
        <f t="shared" si="400"/>
        <v>0</v>
      </c>
      <c r="AQ99" s="111">
        <f t="shared" si="400"/>
        <v>0</v>
      </c>
      <c r="AR99" s="111">
        <f t="shared" si="400"/>
        <v>0</v>
      </c>
      <c r="AS99" s="111">
        <f t="shared" si="400"/>
        <v>0</v>
      </c>
      <c r="AT99" s="111">
        <f t="shared" si="400"/>
        <v>0</v>
      </c>
      <c r="AU99" s="111">
        <f t="shared" si="400"/>
        <v>0</v>
      </c>
      <c r="AV99" s="111">
        <f t="shared" si="400"/>
        <v>0</v>
      </c>
      <c r="AW99" s="111">
        <f t="shared" si="400"/>
        <v>0</v>
      </c>
      <c r="AX99" s="111">
        <f t="shared" si="24"/>
        <v>0</v>
      </c>
      <c r="AY99" s="111"/>
      <c r="AZ99" s="113">
        <f t="shared" si="25"/>
        <v>0</v>
      </c>
      <c r="BA99" s="111">
        <f t="shared" ref="BA99:BI99" si="401">IF(R98&lt;=0,0,IF($C99&lt;=SUM($AZ99:AZ99),0,IF(AO99+$C99-SUM($AZ99:AZ99)&gt;R98+AC99,R98+AC99-AO99,$C99-SUM($AZ99:AZ99))))</f>
        <v>0</v>
      </c>
      <c r="BB99" s="111">
        <f t="shared" si="401"/>
        <v>0</v>
      </c>
      <c r="BC99" s="111">
        <f t="shared" si="401"/>
        <v>0</v>
      </c>
      <c r="BD99" s="111">
        <f t="shared" si="401"/>
        <v>0</v>
      </c>
      <c r="BE99" s="111">
        <f t="shared" si="401"/>
        <v>0</v>
      </c>
      <c r="BF99" s="111">
        <f t="shared" si="401"/>
        <v>0</v>
      </c>
      <c r="BG99" s="111">
        <f t="shared" si="401"/>
        <v>0</v>
      </c>
      <c r="BH99" s="111">
        <f t="shared" si="401"/>
        <v>0</v>
      </c>
      <c r="BI99" s="111">
        <f t="shared" si="401"/>
        <v>0</v>
      </c>
      <c r="BJ99" s="53"/>
      <c r="BK99" s="53"/>
    </row>
    <row r="100" ht="10.5" customHeight="1">
      <c r="A100" s="107" t="str">
        <f t="shared" si="16"/>
        <v/>
      </c>
      <c r="B100" s="108" t="str">
        <f t="shared" si="17"/>
        <v>#N/A</v>
      </c>
      <c r="C100" s="109" t="str">
        <f t="shared" si="18"/>
        <v/>
      </c>
      <c r="D100" s="110"/>
      <c r="E100" s="111">
        <f t="shared" ref="E100:N100" si="402">AN100+AZ100</f>
        <v>0</v>
      </c>
      <c r="F100" s="111">
        <f t="shared" si="402"/>
        <v>0</v>
      </c>
      <c r="G100" s="111">
        <f t="shared" si="402"/>
        <v>0</v>
      </c>
      <c r="H100" s="111">
        <f t="shared" si="402"/>
        <v>0</v>
      </c>
      <c r="I100" s="111">
        <f t="shared" si="402"/>
        <v>0</v>
      </c>
      <c r="J100" s="111">
        <f t="shared" si="402"/>
        <v>0</v>
      </c>
      <c r="K100" s="111">
        <f t="shared" si="402"/>
        <v>0</v>
      </c>
      <c r="L100" s="111">
        <f t="shared" si="402"/>
        <v>0</v>
      </c>
      <c r="M100" s="111">
        <f t="shared" si="402"/>
        <v>0</v>
      </c>
      <c r="N100" s="111">
        <f t="shared" si="402"/>
        <v>0</v>
      </c>
      <c r="O100" s="112"/>
      <c r="P100" s="111">
        <f t="shared" si="11"/>
        <v>0</v>
      </c>
      <c r="Q100" s="111">
        <f t="shared" ref="Q100:Z100" si="403">IF(E$10=0,0,ROUND(Q99-(E100-AB100),2))</f>
        <v>0</v>
      </c>
      <c r="R100" s="111">
        <f t="shared" si="403"/>
        <v>0</v>
      </c>
      <c r="S100" s="111">
        <f t="shared" si="403"/>
        <v>0</v>
      </c>
      <c r="T100" s="111">
        <f t="shared" si="403"/>
        <v>0</v>
      </c>
      <c r="U100" s="111">
        <f t="shared" si="403"/>
        <v>0</v>
      </c>
      <c r="V100" s="111">
        <f t="shared" si="403"/>
        <v>0</v>
      </c>
      <c r="W100" s="111">
        <f t="shared" si="403"/>
        <v>0</v>
      </c>
      <c r="X100" s="111">
        <f t="shared" si="403"/>
        <v>0</v>
      </c>
      <c r="Y100" s="111">
        <f t="shared" si="403"/>
        <v>0</v>
      </c>
      <c r="Z100" s="111">
        <f t="shared" si="403"/>
        <v>0</v>
      </c>
      <c r="AA100" s="114"/>
      <c r="AB100" s="111">
        <f t="shared" ref="AB100:AK100" si="404">ROUND(Q99*E$11/12,2)</f>
        <v>0</v>
      </c>
      <c r="AC100" s="111">
        <f t="shared" si="404"/>
        <v>0</v>
      </c>
      <c r="AD100" s="111">
        <f t="shared" si="404"/>
        <v>0</v>
      </c>
      <c r="AE100" s="111">
        <f t="shared" si="404"/>
        <v>0</v>
      </c>
      <c r="AF100" s="111">
        <f t="shared" si="404"/>
        <v>0</v>
      </c>
      <c r="AG100" s="111">
        <f t="shared" si="404"/>
        <v>0</v>
      </c>
      <c r="AH100" s="111">
        <f t="shared" si="404"/>
        <v>0</v>
      </c>
      <c r="AI100" s="111">
        <f t="shared" si="404"/>
        <v>0</v>
      </c>
      <c r="AJ100" s="111">
        <f t="shared" si="404"/>
        <v>0</v>
      </c>
      <c r="AK100" s="111">
        <f t="shared" si="404"/>
        <v>0</v>
      </c>
      <c r="AL100" s="111">
        <f t="shared" si="22"/>
        <v>0</v>
      </c>
      <c r="AM100" s="115"/>
      <c r="AN100" s="111">
        <f t="shared" ref="AN100:AW100" si="405">IF(Q99&gt;0,IF((Q99+AB100)&lt;E$12,Q99+AB100,E$12),0)</f>
        <v>0</v>
      </c>
      <c r="AO100" s="111">
        <f t="shared" si="405"/>
        <v>0</v>
      </c>
      <c r="AP100" s="111">
        <f t="shared" si="405"/>
        <v>0</v>
      </c>
      <c r="AQ100" s="111">
        <f t="shared" si="405"/>
        <v>0</v>
      </c>
      <c r="AR100" s="111">
        <f t="shared" si="405"/>
        <v>0</v>
      </c>
      <c r="AS100" s="111">
        <f t="shared" si="405"/>
        <v>0</v>
      </c>
      <c r="AT100" s="111">
        <f t="shared" si="405"/>
        <v>0</v>
      </c>
      <c r="AU100" s="111">
        <f t="shared" si="405"/>
        <v>0</v>
      </c>
      <c r="AV100" s="111">
        <f t="shared" si="405"/>
        <v>0</v>
      </c>
      <c r="AW100" s="111">
        <f t="shared" si="405"/>
        <v>0</v>
      </c>
      <c r="AX100" s="111">
        <f t="shared" si="24"/>
        <v>0</v>
      </c>
      <c r="AY100" s="111"/>
      <c r="AZ100" s="113">
        <f t="shared" si="25"/>
        <v>0</v>
      </c>
      <c r="BA100" s="111">
        <f t="shared" ref="BA100:BI100" si="406">IF(R99&lt;=0,0,IF($C100&lt;=SUM($AZ100:AZ100),0,IF(AO100+$C100-SUM($AZ100:AZ100)&gt;R99+AC100,R99+AC100-AO100,$C100-SUM($AZ100:AZ100))))</f>
        <v>0</v>
      </c>
      <c r="BB100" s="111">
        <f t="shared" si="406"/>
        <v>0</v>
      </c>
      <c r="BC100" s="111">
        <f t="shared" si="406"/>
        <v>0</v>
      </c>
      <c r="BD100" s="111">
        <f t="shared" si="406"/>
        <v>0</v>
      </c>
      <c r="BE100" s="111">
        <f t="shared" si="406"/>
        <v>0</v>
      </c>
      <c r="BF100" s="111">
        <f t="shared" si="406"/>
        <v>0</v>
      </c>
      <c r="BG100" s="111">
        <f t="shared" si="406"/>
        <v>0</v>
      </c>
      <c r="BH100" s="111">
        <f t="shared" si="406"/>
        <v>0</v>
      </c>
      <c r="BI100" s="111">
        <f t="shared" si="406"/>
        <v>0</v>
      </c>
      <c r="BJ100" s="53"/>
      <c r="BK100" s="53"/>
    </row>
    <row r="101" ht="10.5" customHeight="1">
      <c r="A101" s="107" t="str">
        <f t="shared" si="16"/>
        <v/>
      </c>
      <c r="B101" s="108" t="str">
        <f t="shared" si="17"/>
        <v>#N/A</v>
      </c>
      <c r="C101" s="109" t="str">
        <f t="shared" si="18"/>
        <v/>
      </c>
      <c r="D101" s="110"/>
      <c r="E101" s="111">
        <f t="shared" ref="E101:N101" si="407">AN101+AZ101</f>
        <v>0</v>
      </c>
      <c r="F101" s="111">
        <f t="shared" si="407"/>
        <v>0</v>
      </c>
      <c r="G101" s="111">
        <f t="shared" si="407"/>
        <v>0</v>
      </c>
      <c r="H101" s="111">
        <f t="shared" si="407"/>
        <v>0</v>
      </c>
      <c r="I101" s="111">
        <f t="shared" si="407"/>
        <v>0</v>
      </c>
      <c r="J101" s="111">
        <f t="shared" si="407"/>
        <v>0</v>
      </c>
      <c r="K101" s="111">
        <f t="shared" si="407"/>
        <v>0</v>
      </c>
      <c r="L101" s="111">
        <f t="shared" si="407"/>
        <v>0</v>
      </c>
      <c r="M101" s="111">
        <f t="shared" si="407"/>
        <v>0</v>
      </c>
      <c r="N101" s="111">
        <f t="shared" si="407"/>
        <v>0</v>
      </c>
      <c r="O101" s="112"/>
      <c r="P101" s="111">
        <f t="shared" si="11"/>
        <v>0</v>
      </c>
      <c r="Q101" s="111">
        <f t="shared" ref="Q101:Z101" si="408">IF(E$10=0,0,ROUND(Q100-(E101-AB101),2))</f>
        <v>0</v>
      </c>
      <c r="R101" s="111">
        <f t="shared" si="408"/>
        <v>0</v>
      </c>
      <c r="S101" s="111">
        <f t="shared" si="408"/>
        <v>0</v>
      </c>
      <c r="T101" s="111">
        <f t="shared" si="408"/>
        <v>0</v>
      </c>
      <c r="U101" s="111">
        <f t="shared" si="408"/>
        <v>0</v>
      </c>
      <c r="V101" s="111">
        <f t="shared" si="408"/>
        <v>0</v>
      </c>
      <c r="W101" s="111">
        <f t="shared" si="408"/>
        <v>0</v>
      </c>
      <c r="X101" s="111">
        <f t="shared" si="408"/>
        <v>0</v>
      </c>
      <c r="Y101" s="111">
        <f t="shared" si="408"/>
        <v>0</v>
      </c>
      <c r="Z101" s="111">
        <f t="shared" si="408"/>
        <v>0</v>
      </c>
      <c r="AA101" s="114"/>
      <c r="AB101" s="111">
        <f t="shared" ref="AB101:AK101" si="409">ROUND(Q100*E$11/12,2)</f>
        <v>0</v>
      </c>
      <c r="AC101" s="111">
        <f t="shared" si="409"/>
        <v>0</v>
      </c>
      <c r="AD101" s="111">
        <f t="shared" si="409"/>
        <v>0</v>
      </c>
      <c r="AE101" s="111">
        <f t="shared" si="409"/>
        <v>0</v>
      </c>
      <c r="AF101" s="111">
        <f t="shared" si="409"/>
        <v>0</v>
      </c>
      <c r="AG101" s="111">
        <f t="shared" si="409"/>
        <v>0</v>
      </c>
      <c r="AH101" s="111">
        <f t="shared" si="409"/>
        <v>0</v>
      </c>
      <c r="AI101" s="111">
        <f t="shared" si="409"/>
        <v>0</v>
      </c>
      <c r="AJ101" s="111">
        <f t="shared" si="409"/>
        <v>0</v>
      </c>
      <c r="AK101" s="111">
        <f t="shared" si="409"/>
        <v>0</v>
      </c>
      <c r="AL101" s="111">
        <f t="shared" si="22"/>
        <v>0</v>
      </c>
      <c r="AM101" s="115"/>
      <c r="AN101" s="111">
        <f t="shared" ref="AN101:AW101" si="410">IF(Q100&gt;0,IF((Q100+AB101)&lt;E$12,Q100+AB101,E$12),0)</f>
        <v>0</v>
      </c>
      <c r="AO101" s="111">
        <f t="shared" si="410"/>
        <v>0</v>
      </c>
      <c r="AP101" s="111">
        <f t="shared" si="410"/>
        <v>0</v>
      </c>
      <c r="AQ101" s="111">
        <f t="shared" si="410"/>
        <v>0</v>
      </c>
      <c r="AR101" s="111">
        <f t="shared" si="410"/>
        <v>0</v>
      </c>
      <c r="AS101" s="111">
        <f t="shared" si="410"/>
        <v>0</v>
      </c>
      <c r="AT101" s="111">
        <f t="shared" si="410"/>
        <v>0</v>
      </c>
      <c r="AU101" s="111">
        <f t="shared" si="410"/>
        <v>0</v>
      </c>
      <c r="AV101" s="111">
        <f t="shared" si="410"/>
        <v>0</v>
      </c>
      <c r="AW101" s="111">
        <f t="shared" si="410"/>
        <v>0</v>
      </c>
      <c r="AX101" s="111">
        <f t="shared" si="24"/>
        <v>0</v>
      </c>
      <c r="AY101" s="111"/>
      <c r="AZ101" s="113">
        <f t="shared" si="25"/>
        <v>0</v>
      </c>
      <c r="BA101" s="111">
        <f t="shared" ref="BA101:BI101" si="411">IF(R100&lt;=0,0,IF($C101&lt;=SUM($AZ101:AZ101),0,IF(AO101+$C101-SUM($AZ101:AZ101)&gt;R100+AC101,R100+AC101-AO101,$C101-SUM($AZ101:AZ101))))</f>
        <v>0</v>
      </c>
      <c r="BB101" s="111">
        <f t="shared" si="411"/>
        <v>0</v>
      </c>
      <c r="BC101" s="111">
        <f t="shared" si="411"/>
        <v>0</v>
      </c>
      <c r="BD101" s="111">
        <f t="shared" si="411"/>
        <v>0</v>
      </c>
      <c r="BE101" s="111">
        <f t="shared" si="411"/>
        <v>0</v>
      </c>
      <c r="BF101" s="111">
        <f t="shared" si="411"/>
        <v>0</v>
      </c>
      <c r="BG101" s="111">
        <f t="shared" si="411"/>
        <v>0</v>
      </c>
      <c r="BH101" s="111">
        <f t="shared" si="411"/>
        <v>0</v>
      </c>
      <c r="BI101" s="111">
        <f t="shared" si="411"/>
        <v>0</v>
      </c>
      <c r="BJ101" s="53"/>
      <c r="BK101" s="53"/>
    </row>
    <row r="102" ht="10.5" customHeight="1">
      <c r="A102" s="107" t="str">
        <f t="shared" si="16"/>
        <v/>
      </c>
      <c r="B102" s="108" t="str">
        <f t="shared" si="17"/>
        <v>#N/A</v>
      </c>
      <c r="C102" s="109" t="str">
        <f t="shared" si="18"/>
        <v/>
      </c>
      <c r="D102" s="110"/>
      <c r="E102" s="111">
        <f t="shared" ref="E102:N102" si="412">AN102+AZ102</f>
        <v>0</v>
      </c>
      <c r="F102" s="111">
        <f t="shared" si="412"/>
        <v>0</v>
      </c>
      <c r="G102" s="111">
        <f t="shared" si="412"/>
        <v>0</v>
      </c>
      <c r="H102" s="111">
        <f t="shared" si="412"/>
        <v>0</v>
      </c>
      <c r="I102" s="111">
        <f t="shared" si="412"/>
        <v>0</v>
      </c>
      <c r="J102" s="111">
        <f t="shared" si="412"/>
        <v>0</v>
      </c>
      <c r="K102" s="111">
        <f t="shared" si="412"/>
        <v>0</v>
      </c>
      <c r="L102" s="111">
        <f t="shared" si="412"/>
        <v>0</v>
      </c>
      <c r="M102" s="111">
        <f t="shared" si="412"/>
        <v>0</v>
      </c>
      <c r="N102" s="111">
        <f t="shared" si="412"/>
        <v>0</v>
      </c>
      <c r="O102" s="112"/>
      <c r="P102" s="111">
        <f t="shared" si="11"/>
        <v>0</v>
      </c>
      <c r="Q102" s="111">
        <f t="shared" ref="Q102:Z102" si="413">IF(E$10=0,0,ROUND(Q101-(E102-AB102),2))</f>
        <v>0</v>
      </c>
      <c r="R102" s="111">
        <f t="shared" si="413"/>
        <v>0</v>
      </c>
      <c r="S102" s="111">
        <f t="shared" si="413"/>
        <v>0</v>
      </c>
      <c r="T102" s="111">
        <f t="shared" si="413"/>
        <v>0</v>
      </c>
      <c r="U102" s="111">
        <f t="shared" si="413"/>
        <v>0</v>
      </c>
      <c r="V102" s="111">
        <f t="shared" si="413"/>
        <v>0</v>
      </c>
      <c r="W102" s="111">
        <f t="shared" si="413"/>
        <v>0</v>
      </c>
      <c r="X102" s="111">
        <f t="shared" si="413"/>
        <v>0</v>
      </c>
      <c r="Y102" s="111">
        <f t="shared" si="413"/>
        <v>0</v>
      </c>
      <c r="Z102" s="111">
        <f t="shared" si="413"/>
        <v>0</v>
      </c>
      <c r="AA102" s="114"/>
      <c r="AB102" s="111">
        <f t="shared" ref="AB102:AK102" si="414">ROUND(Q101*E$11/12,2)</f>
        <v>0</v>
      </c>
      <c r="AC102" s="111">
        <f t="shared" si="414"/>
        <v>0</v>
      </c>
      <c r="AD102" s="111">
        <f t="shared" si="414"/>
        <v>0</v>
      </c>
      <c r="AE102" s="111">
        <f t="shared" si="414"/>
        <v>0</v>
      </c>
      <c r="AF102" s="111">
        <f t="shared" si="414"/>
        <v>0</v>
      </c>
      <c r="AG102" s="111">
        <f t="shared" si="414"/>
        <v>0</v>
      </c>
      <c r="AH102" s="111">
        <f t="shared" si="414"/>
        <v>0</v>
      </c>
      <c r="AI102" s="111">
        <f t="shared" si="414"/>
        <v>0</v>
      </c>
      <c r="AJ102" s="111">
        <f t="shared" si="414"/>
        <v>0</v>
      </c>
      <c r="AK102" s="111">
        <f t="shared" si="414"/>
        <v>0</v>
      </c>
      <c r="AL102" s="111">
        <f t="shared" si="22"/>
        <v>0</v>
      </c>
      <c r="AM102" s="115"/>
      <c r="AN102" s="111">
        <f t="shared" ref="AN102:AW102" si="415">IF(Q101&gt;0,IF((Q101+AB102)&lt;E$12,Q101+AB102,E$12),0)</f>
        <v>0</v>
      </c>
      <c r="AO102" s="111">
        <f t="shared" si="415"/>
        <v>0</v>
      </c>
      <c r="AP102" s="111">
        <f t="shared" si="415"/>
        <v>0</v>
      </c>
      <c r="AQ102" s="111">
        <f t="shared" si="415"/>
        <v>0</v>
      </c>
      <c r="AR102" s="111">
        <f t="shared" si="415"/>
        <v>0</v>
      </c>
      <c r="AS102" s="111">
        <f t="shared" si="415"/>
        <v>0</v>
      </c>
      <c r="AT102" s="111">
        <f t="shared" si="415"/>
        <v>0</v>
      </c>
      <c r="AU102" s="111">
        <f t="shared" si="415"/>
        <v>0</v>
      </c>
      <c r="AV102" s="111">
        <f t="shared" si="415"/>
        <v>0</v>
      </c>
      <c r="AW102" s="111">
        <f t="shared" si="415"/>
        <v>0</v>
      </c>
      <c r="AX102" s="111">
        <f t="shared" si="24"/>
        <v>0</v>
      </c>
      <c r="AY102" s="111"/>
      <c r="AZ102" s="113">
        <f t="shared" si="25"/>
        <v>0</v>
      </c>
      <c r="BA102" s="111">
        <f t="shared" ref="BA102:BI102" si="416">IF(R101&lt;=0,0,IF($C102&lt;=SUM($AZ102:AZ102),0,IF(AO102+$C102-SUM($AZ102:AZ102)&gt;R101+AC102,R101+AC102-AO102,$C102-SUM($AZ102:AZ102))))</f>
        <v>0</v>
      </c>
      <c r="BB102" s="111">
        <f t="shared" si="416"/>
        <v>0</v>
      </c>
      <c r="BC102" s="111">
        <f t="shared" si="416"/>
        <v>0</v>
      </c>
      <c r="BD102" s="111">
        <f t="shared" si="416"/>
        <v>0</v>
      </c>
      <c r="BE102" s="111">
        <f t="shared" si="416"/>
        <v>0</v>
      </c>
      <c r="BF102" s="111">
        <f t="shared" si="416"/>
        <v>0</v>
      </c>
      <c r="BG102" s="111">
        <f t="shared" si="416"/>
        <v>0</v>
      </c>
      <c r="BH102" s="111">
        <f t="shared" si="416"/>
        <v>0</v>
      </c>
      <c r="BI102" s="111">
        <f t="shared" si="416"/>
        <v>0</v>
      </c>
      <c r="BJ102" s="53"/>
      <c r="BK102" s="53"/>
    </row>
    <row r="103" ht="10.5" customHeight="1">
      <c r="A103" s="107" t="str">
        <f t="shared" si="16"/>
        <v/>
      </c>
      <c r="B103" s="108" t="str">
        <f t="shared" si="17"/>
        <v>#N/A</v>
      </c>
      <c r="C103" s="109" t="str">
        <f t="shared" si="18"/>
        <v/>
      </c>
      <c r="D103" s="110"/>
      <c r="E103" s="111">
        <f t="shared" ref="E103:N103" si="417">AN103+AZ103</f>
        <v>0</v>
      </c>
      <c r="F103" s="111">
        <f t="shared" si="417"/>
        <v>0</v>
      </c>
      <c r="G103" s="111">
        <f t="shared" si="417"/>
        <v>0</v>
      </c>
      <c r="H103" s="111">
        <f t="shared" si="417"/>
        <v>0</v>
      </c>
      <c r="I103" s="111">
        <f t="shared" si="417"/>
        <v>0</v>
      </c>
      <c r="J103" s="111">
        <f t="shared" si="417"/>
        <v>0</v>
      </c>
      <c r="K103" s="111">
        <f t="shared" si="417"/>
        <v>0</v>
      </c>
      <c r="L103" s="111">
        <f t="shared" si="417"/>
        <v>0</v>
      </c>
      <c r="M103" s="111">
        <f t="shared" si="417"/>
        <v>0</v>
      </c>
      <c r="N103" s="111">
        <f t="shared" si="417"/>
        <v>0</v>
      </c>
      <c r="O103" s="112"/>
      <c r="P103" s="111">
        <f t="shared" si="11"/>
        <v>0</v>
      </c>
      <c r="Q103" s="111">
        <f t="shared" ref="Q103:Z103" si="418">IF(E$10=0,0,ROUND(Q102-(E103-AB103),2))</f>
        <v>0</v>
      </c>
      <c r="R103" s="111">
        <f t="shared" si="418"/>
        <v>0</v>
      </c>
      <c r="S103" s="111">
        <f t="shared" si="418"/>
        <v>0</v>
      </c>
      <c r="T103" s="111">
        <f t="shared" si="418"/>
        <v>0</v>
      </c>
      <c r="U103" s="111">
        <f t="shared" si="418"/>
        <v>0</v>
      </c>
      <c r="V103" s="111">
        <f t="shared" si="418"/>
        <v>0</v>
      </c>
      <c r="W103" s="111">
        <f t="shared" si="418"/>
        <v>0</v>
      </c>
      <c r="X103" s="111">
        <f t="shared" si="418"/>
        <v>0</v>
      </c>
      <c r="Y103" s="111">
        <f t="shared" si="418"/>
        <v>0</v>
      </c>
      <c r="Z103" s="111">
        <f t="shared" si="418"/>
        <v>0</v>
      </c>
      <c r="AA103" s="114"/>
      <c r="AB103" s="111">
        <f t="shared" ref="AB103:AK103" si="419">ROUND(Q102*E$11/12,2)</f>
        <v>0</v>
      </c>
      <c r="AC103" s="111">
        <f t="shared" si="419"/>
        <v>0</v>
      </c>
      <c r="AD103" s="111">
        <f t="shared" si="419"/>
        <v>0</v>
      </c>
      <c r="AE103" s="111">
        <f t="shared" si="419"/>
        <v>0</v>
      </c>
      <c r="AF103" s="111">
        <f t="shared" si="419"/>
        <v>0</v>
      </c>
      <c r="AG103" s="111">
        <f t="shared" si="419"/>
        <v>0</v>
      </c>
      <c r="AH103" s="111">
        <f t="shared" si="419"/>
        <v>0</v>
      </c>
      <c r="AI103" s="111">
        <f t="shared" si="419"/>
        <v>0</v>
      </c>
      <c r="AJ103" s="111">
        <f t="shared" si="419"/>
        <v>0</v>
      </c>
      <c r="AK103" s="111">
        <f t="shared" si="419"/>
        <v>0</v>
      </c>
      <c r="AL103" s="111">
        <f t="shared" si="22"/>
        <v>0</v>
      </c>
      <c r="AM103" s="115"/>
      <c r="AN103" s="111">
        <f t="shared" ref="AN103:AW103" si="420">IF(Q102&gt;0,IF((Q102+AB103)&lt;E$12,Q102+AB103,E$12),0)</f>
        <v>0</v>
      </c>
      <c r="AO103" s="111">
        <f t="shared" si="420"/>
        <v>0</v>
      </c>
      <c r="AP103" s="111">
        <f t="shared" si="420"/>
        <v>0</v>
      </c>
      <c r="AQ103" s="111">
        <f t="shared" si="420"/>
        <v>0</v>
      </c>
      <c r="AR103" s="111">
        <f t="shared" si="420"/>
        <v>0</v>
      </c>
      <c r="AS103" s="111">
        <f t="shared" si="420"/>
        <v>0</v>
      </c>
      <c r="AT103" s="111">
        <f t="shared" si="420"/>
        <v>0</v>
      </c>
      <c r="AU103" s="111">
        <f t="shared" si="420"/>
        <v>0</v>
      </c>
      <c r="AV103" s="111">
        <f t="shared" si="420"/>
        <v>0</v>
      </c>
      <c r="AW103" s="111">
        <f t="shared" si="420"/>
        <v>0</v>
      </c>
      <c r="AX103" s="111">
        <f t="shared" si="24"/>
        <v>0</v>
      </c>
      <c r="AY103" s="111"/>
      <c r="AZ103" s="113">
        <f t="shared" si="25"/>
        <v>0</v>
      </c>
      <c r="BA103" s="111">
        <f t="shared" ref="BA103:BI103" si="421">IF(R102&lt;=0,0,IF($C103&lt;=SUM($AZ103:AZ103),0,IF(AO103+$C103-SUM($AZ103:AZ103)&gt;R102+AC103,R102+AC103-AO103,$C103-SUM($AZ103:AZ103))))</f>
        <v>0</v>
      </c>
      <c r="BB103" s="111">
        <f t="shared" si="421"/>
        <v>0</v>
      </c>
      <c r="BC103" s="111">
        <f t="shared" si="421"/>
        <v>0</v>
      </c>
      <c r="BD103" s="111">
        <f t="shared" si="421"/>
        <v>0</v>
      </c>
      <c r="BE103" s="111">
        <f t="shared" si="421"/>
        <v>0</v>
      </c>
      <c r="BF103" s="111">
        <f t="shared" si="421"/>
        <v>0</v>
      </c>
      <c r="BG103" s="111">
        <f t="shared" si="421"/>
        <v>0</v>
      </c>
      <c r="BH103" s="111">
        <f t="shared" si="421"/>
        <v>0</v>
      </c>
      <c r="BI103" s="111">
        <f t="shared" si="421"/>
        <v>0</v>
      </c>
      <c r="BJ103" s="53"/>
      <c r="BK103" s="53"/>
    </row>
    <row r="104" ht="10.5" customHeight="1">
      <c r="A104" s="107" t="str">
        <f t="shared" si="16"/>
        <v/>
      </c>
      <c r="B104" s="108" t="str">
        <f t="shared" si="17"/>
        <v>#N/A</v>
      </c>
      <c r="C104" s="109" t="str">
        <f t="shared" si="18"/>
        <v/>
      </c>
      <c r="D104" s="110"/>
      <c r="E104" s="111">
        <f t="shared" ref="E104:N104" si="422">AN104+AZ104</f>
        <v>0</v>
      </c>
      <c r="F104" s="111">
        <f t="shared" si="422"/>
        <v>0</v>
      </c>
      <c r="G104" s="111">
        <f t="shared" si="422"/>
        <v>0</v>
      </c>
      <c r="H104" s="111">
        <f t="shared" si="422"/>
        <v>0</v>
      </c>
      <c r="I104" s="111">
        <f t="shared" si="422"/>
        <v>0</v>
      </c>
      <c r="J104" s="111">
        <f t="shared" si="422"/>
        <v>0</v>
      </c>
      <c r="K104" s="111">
        <f t="shared" si="422"/>
        <v>0</v>
      </c>
      <c r="L104" s="111">
        <f t="shared" si="422"/>
        <v>0</v>
      </c>
      <c r="M104" s="111">
        <f t="shared" si="422"/>
        <v>0</v>
      </c>
      <c r="N104" s="111">
        <f t="shared" si="422"/>
        <v>0</v>
      </c>
      <c r="O104" s="112"/>
      <c r="P104" s="111">
        <f t="shared" si="11"/>
        <v>0</v>
      </c>
      <c r="Q104" s="111">
        <f t="shared" ref="Q104:Z104" si="423">IF(E$10=0,0,ROUND(Q103-(E104-AB104),2))</f>
        <v>0</v>
      </c>
      <c r="R104" s="111">
        <f t="shared" si="423"/>
        <v>0</v>
      </c>
      <c r="S104" s="111">
        <f t="shared" si="423"/>
        <v>0</v>
      </c>
      <c r="T104" s="111">
        <f t="shared" si="423"/>
        <v>0</v>
      </c>
      <c r="U104" s="111">
        <f t="shared" si="423"/>
        <v>0</v>
      </c>
      <c r="V104" s="111">
        <f t="shared" si="423"/>
        <v>0</v>
      </c>
      <c r="W104" s="111">
        <f t="shared" si="423"/>
        <v>0</v>
      </c>
      <c r="X104" s="111">
        <f t="shared" si="423"/>
        <v>0</v>
      </c>
      <c r="Y104" s="111">
        <f t="shared" si="423"/>
        <v>0</v>
      </c>
      <c r="Z104" s="111">
        <f t="shared" si="423"/>
        <v>0</v>
      </c>
      <c r="AA104" s="114"/>
      <c r="AB104" s="111">
        <f t="shared" ref="AB104:AK104" si="424">ROUND(Q103*E$11/12,2)</f>
        <v>0</v>
      </c>
      <c r="AC104" s="111">
        <f t="shared" si="424"/>
        <v>0</v>
      </c>
      <c r="AD104" s="111">
        <f t="shared" si="424"/>
        <v>0</v>
      </c>
      <c r="AE104" s="111">
        <f t="shared" si="424"/>
        <v>0</v>
      </c>
      <c r="AF104" s="111">
        <f t="shared" si="424"/>
        <v>0</v>
      </c>
      <c r="AG104" s="111">
        <f t="shared" si="424"/>
        <v>0</v>
      </c>
      <c r="AH104" s="111">
        <f t="shared" si="424"/>
        <v>0</v>
      </c>
      <c r="AI104" s="111">
        <f t="shared" si="424"/>
        <v>0</v>
      </c>
      <c r="AJ104" s="111">
        <f t="shared" si="424"/>
        <v>0</v>
      </c>
      <c r="AK104" s="111">
        <f t="shared" si="424"/>
        <v>0</v>
      </c>
      <c r="AL104" s="111">
        <f t="shared" si="22"/>
        <v>0</v>
      </c>
      <c r="AM104" s="115"/>
      <c r="AN104" s="111">
        <f t="shared" ref="AN104:AW104" si="425">IF(Q103&gt;0,IF((Q103+AB104)&lt;E$12,Q103+AB104,E$12),0)</f>
        <v>0</v>
      </c>
      <c r="AO104" s="111">
        <f t="shared" si="425"/>
        <v>0</v>
      </c>
      <c r="AP104" s="111">
        <f t="shared" si="425"/>
        <v>0</v>
      </c>
      <c r="AQ104" s="111">
        <f t="shared" si="425"/>
        <v>0</v>
      </c>
      <c r="AR104" s="111">
        <f t="shared" si="425"/>
        <v>0</v>
      </c>
      <c r="AS104" s="111">
        <f t="shared" si="425"/>
        <v>0</v>
      </c>
      <c r="AT104" s="111">
        <f t="shared" si="425"/>
        <v>0</v>
      </c>
      <c r="AU104" s="111">
        <f t="shared" si="425"/>
        <v>0</v>
      </c>
      <c r="AV104" s="111">
        <f t="shared" si="425"/>
        <v>0</v>
      </c>
      <c r="AW104" s="111">
        <f t="shared" si="425"/>
        <v>0</v>
      </c>
      <c r="AX104" s="111">
        <f t="shared" si="24"/>
        <v>0</v>
      </c>
      <c r="AY104" s="111"/>
      <c r="AZ104" s="113">
        <f t="shared" si="25"/>
        <v>0</v>
      </c>
      <c r="BA104" s="111">
        <f t="shared" ref="BA104:BI104" si="426">IF(R103&lt;=0,0,IF($C104&lt;=SUM($AZ104:AZ104),0,IF(AO104+$C104-SUM($AZ104:AZ104)&gt;R103+AC104,R103+AC104-AO104,$C104-SUM($AZ104:AZ104))))</f>
        <v>0</v>
      </c>
      <c r="BB104" s="111">
        <f t="shared" si="426"/>
        <v>0</v>
      </c>
      <c r="BC104" s="111">
        <f t="shared" si="426"/>
        <v>0</v>
      </c>
      <c r="BD104" s="111">
        <f t="shared" si="426"/>
        <v>0</v>
      </c>
      <c r="BE104" s="111">
        <f t="shared" si="426"/>
        <v>0</v>
      </c>
      <c r="BF104" s="111">
        <f t="shared" si="426"/>
        <v>0</v>
      </c>
      <c r="BG104" s="111">
        <f t="shared" si="426"/>
        <v>0</v>
      </c>
      <c r="BH104" s="111">
        <f t="shared" si="426"/>
        <v>0</v>
      </c>
      <c r="BI104" s="111">
        <f t="shared" si="426"/>
        <v>0</v>
      </c>
      <c r="BJ104" s="53"/>
      <c r="BK104" s="53"/>
    </row>
    <row r="105" ht="10.5" customHeight="1">
      <c r="A105" s="107" t="str">
        <f t="shared" si="16"/>
        <v/>
      </c>
      <c r="B105" s="108" t="str">
        <f t="shared" si="17"/>
        <v>#N/A</v>
      </c>
      <c r="C105" s="109" t="str">
        <f t="shared" si="18"/>
        <v/>
      </c>
      <c r="D105" s="110"/>
      <c r="E105" s="111">
        <f t="shared" ref="E105:N105" si="427">AN105+AZ105</f>
        <v>0</v>
      </c>
      <c r="F105" s="111">
        <f t="shared" si="427"/>
        <v>0</v>
      </c>
      <c r="G105" s="111">
        <f t="shared" si="427"/>
        <v>0</v>
      </c>
      <c r="H105" s="111">
        <f t="shared" si="427"/>
        <v>0</v>
      </c>
      <c r="I105" s="111">
        <f t="shared" si="427"/>
        <v>0</v>
      </c>
      <c r="J105" s="111">
        <f t="shared" si="427"/>
        <v>0</v>
      </c>
      <c r="K105" s="111">
        <f t="shared" si="427"/>
        <v>0</v>
      </c>
      <c r="L105" s="111">
        <f t="shared" si="427"/>
        <v>0</v>
      </c>
      <c r="M105" s="111">
        <f t="shared" si="427"/>
        <v>0</v>
      </c>
      <c r="N105" s="111">
        <f t="shared" si="427"/>
        <v>0</v>
      </c>
      <c r="O105" s="112"/>
      <c r="P105" s="111">
        <f t="shared" si="11"/>
        <v>0</v>
      </c>
      <c r="Q105" s="111">
        <f t="shared" ref="Q105:Z105" si="428">IF(E$10=0,0,ROUND(Q104-(E105-AB105),2))</f>
        <v>0</v>
      </c>
      <c r="R105" s="111">
        <f t="shared" si="428"/>
        <v>0</v>
      </c>
      <c r="S105" s="111">
        <f t="shared" si="428"/>
        <v>0</v>
      </c>
      <c r="T105" s="111">
        <f t="shared" si="428"/>
        <v>0</v>
      </c>
      <c r="U105" s="111">
        <f t="shared" si="428"/>
        <v>0</v>
      </c>
      <c r="V105" s="111">
        <f t="shared" si="428"/>
        <v>0</v>
      </c>
      <c r="W105" s="111">
        <f t="shared" si="428"/>
        <v>0</v>
      </c>
      <c r="X105" s="111">
        <f t="shared" si="428"/>
        <v>0</v>
      </c>
      <c r="Y105" s="111">
        <f t="shared" si="428"/>
        <v>0</v>
      </c>
      <c r="Z105" s="111">
        <f t="shared" si="428"/>
        <v>0</v>
      </c>
      <c r="AA105" s="114"/>
      <c r="AB105" s="111">
        <f t="shared" ref="AB105:AK105" si="429">ROUND(Q104*E$11/12,2)</f>
        <v>0</v>
      </c>
      <c r="AC105" s="111">
        <f t="shared" si="429"/>
        <v>0</v>
      </c>
      <c r="AD105" s="111">
        <f t="shared" si="429"/>
        <v>0</v>
      </c>
      <c r="AE105" s="111">
        <f t="shared" si="429"/>
        <v>0</v>
      </c>
      <c r="AF105" s="111">
        <f t="shared" si="429"/>
        <v>0</v>
      </c>
      <c r="AG105" s="111">
        <f t="shared" si="429"/>
        <v>0</v>
      </c>
      <c r="AH105" s="111">
        <f t="shared" si="429"/>
        <v>0</v>
      </c>
      <c r="AI105" s="111">
        <f t="shared" si="429"/>
        <v>0</v>
      </c>
      <c r="AJ105" s="111">
        <f t="shared" si="429"/>
        <v>0</v>
      </c>
      <c r="AK105" s="111">
        <f t="shared" si="429"/>
        <v>0</v>
      </c>
      <c r="AL105" s="111">
        <f t="shared" si="22"/>
        <v>0</v>
      </c>
      <c r="AM105" s="115"/>
      <c r="AN105" s="111">
        <f t="shared" ref="AN105:AW105" si="430">IF(Q104&gt;0,IF((Q104+AB105)&lt;E$12,Q104+AB105,E$12),0)</f>
        <v>0</v>
      </c>
      <c r="AO105" s="111">
        <f t="shared" si="430"/>
        <v>0</v>
      </c>
      <c r="AP105" s="111">
        <f t="shared" si="430"/>
        <v>0</v>
      </c>
      <c r="AQ105" s="111">
        <f t="shared" si="430"/>
        <v>0</v>
      </c>
      <c r="AR105" s="111">
        <f t="shared" si="430"/>
        <v>0</v>
      </c>
      <c r="AS105" s="111">
        <f t="shared" si="430"/>
        <v>0</v>
      </c>
      <c r="AT105" s="111">
        <f t="shared" si="430"/>
        <v>0</v>
      </c>
      <c r="AU105" s="111">
        <f t="shared" si="430"/>
        <v>0</v>
      </c>
      <c r="AV105" s="111">
        <f t="shared" si="430"/>
        <v>0</v>
      </c>
      <c r="AW105" s="111">
        <f t="shared" si="430"/>
        <v>0</v>
      </c>
      <c r="AX105" s="111">
        <f t="shared" si="24"/>
        <v>0</v>
      </c>
      <c r="AY105" s="111"/>
      <c r="AZ105" s="113">
        <f t="shared" si="25"/>
        <v>0</v>
      </c>
      <c r="BA105" s="111">
        <f t="shared" ref="BA105:BI105" si="431">IF(R104&lt;=0,0,IF($C105&lt;=SUM($AZ105:AZ105),0,IF(AO105+$C105-SUM($AZ105:AZ105)&gt;R104+AC105,R104+AC105-AO105,$C105-SUM($AZ105:AZ105))))</f>
        <v>0</v>
      </c>
      <c r="BB105" s="111">
        <f t="shared" si="431"/>
        <v>0</v>
      </c>
      <c r="BC105" s="111">
        <f t="shared" si="431"/>
        <v>0</v>
      </c>
      <c r="BD105" s="111">
        <f t="shared" si="431"/>
        <v>0</v>
      </c>
      <c r="BE105" s="111">
        <f t="shared" si="431"/>
        <v>0</v>
      </c>
      <c r="BF105" s="111">
        <f t="shared" si="431"/>
        <v>0</v>
      </c>
      <c r="BG105" s="111">
        <f t="shared" si="431"/>
        <v>0</v>
      </c>
      <c r="BH105" s="111">
        <f t="shared" si="431"/>
        <v>0</v>
      </c>
      <c r="BI105" s="111">
        <f t="shared" si="431"/>
        <v>0</v>
      </c>
      <c r="BJ105" s="53"/>
      <c r="BK105" s="53"/>
    </row>
    <row r="106" ht="10.5" customHeight="1">
      <c r="A106" s="107" t="str">
        <f t="shared" si="16"/>
        <v/>
      </c>
      <c r="B106" s="108" t="str">
        <f t="shared" si="17"/>
        <v>#N/A</v>
      </c>
      <c r="C106" s="109" t="str">
        <f t="shared" si="18"/>
        <v/>
      </c>
      <c r="D106" s="110"/>
      <c r="E106" s="111">
        <f t="shared" ref="E106:N106" si="432">AN106+AZ106</f>
        <v>0</v>
      </c>
      <c r="F106" s="111">
        <f t="shared" si="432"/>
        <v>0</v>
      </c>
      <c r="G106" s="111">
        <f t="shared" si="432"/>
        <v>0</v>
      </c>
      <c r="H106" s="111">
        <f t="shared" si="432"/>
        <v>0</v>
      </c>
      <c r="I106" s="111">
        <f t="shared" si="432"/>
        <v>0</v>
      </c>
      <c r="J106" s="111">
        <f t="shared" si="432"/>
        <v>0</v>
      </c>
      <c r="K106" s="111">
        <f t="shared" si="432"/>
        <v>0</v>
      </c>
      <c r="L106" s="111">
        <f t="shared" si="432"/>
        <v>0</v>
      </c>
      <c r="M106" s="111">
        <f t="shared" si="432"/>
        <v>0</v>
      </c>
      <c r="N106" s="111">
        <f t="shared" si="432"/>
        <v>0</v>
      </c>
      <c r="O106" s="112"/>
      <c r="P106" s="111">
        <f t="shared" si="11"/>
        <v>0</v>
      </c>
      <c r="Q106" s="111">
        <f t="shared" ref="Q106:Z106" si="433">IF(E$10=0,0,ROUND(Q105-(E106-AB106),2))</f>
        <v>0</v>
      </c>
      <c r="R106" s="111">
        <f t="shared" si="433"/>
        <v>0</v>
      </c>
      <c r="S106" s="111">
        <f t="shared" si="433"/>
        <v>0</v>
      </c>
      <c r="T106" s="111">
        <f t="shared" si="433"/>
        <v>0</v>
      </c>
      <c r="U106" s="111">
        <f t="shared" si="433"/>
        <v>0</v>
      </c>
      <c r="V106" s="111">
        <f t="shared" si="433"/>
        <v>0</v>
      </c>
      <c r="W106" s="111">
        <f t="shared" si="433"/>
        <v>0</v>
      </c>
      <c r="X106" s="111">
        <f t="shared" si="433"/>
        <v>0</v>
      </c>
      <c r="Y106" s="111">
        <f t="shared" si="433"/>
        <v>0</v>
      </c>
      <c r="Z106" s="111">
        <f t="shared" si="433"/>
        <v>0</v>
      </c>
      <c r="AA106" s="114"/>
      <c r="AB106" s="111">
        <f t="shared" ref="AB106:AK106" si="434">ROUND(Q105*E$11/12,2)</f>
        <v>0</v>
      </c>
      <c r="AC106" s="111">
        <f t="shared" si="434"/>
        <v>0</v>
      </c>
      <c r="AD106" s="111">
        <f t="shared" si="434"/>
        <v>0</v>
      </c>
      <c r="AE106" s="111">
        <f t="shared" si="434"/>
        <v>0</v>
      </c>
      <c r="AF106" s="111">
        <f t="shared" si="434"/>
        <v>0</v>
      </c>
      <c r="AG106" s="111">
        <f t="shared" si="434"/>
        <v>0</v>
      </c>
      <c r="AH106" s="111">
        <f t="shared" si="434"/>
        <v>0</v>
      </c>
      <c r="AI106" s="111">
        <f t="shared" si="434"/>
        <v>0</v>
      </c>
      <c r="AJ106" s="111">
        <f t="shared" si="434"/>
        <v>0</v>
      </c>
      <c r="AK106" s="111">
        <f t="shared" si="434"/>
        <v>0</v>
      </c>
      <c r="AL106" s="111">
        <f t="shared" si="22"/>
        <v>0</v>
      </c>
      <c r="AM106" s="115"/>
      <c r="AN106" s="111">
        <f t="shared" ref="AN106:AW106" si="435">IF(Q105&gt;0,IF((Q105+AB106)&lt;E$12,Q105+AB106,E$12),0)</f>
        <v>0</v>
      </c>
      <c r="AO106" s="111">
        <f t="shared" si="435"/>
        <v>0</v>
      </c>
      <c r="AP106" s="111">
        <f t="shared" si="435"/>
        <v>0</v>
      </c>
      <c r="AQ106" s="111">
        <f t="shared" si="435"/>
        <v>0</v>
      </c>
      <c r="AR106" s="111">
        <f t="shared" si="435"/>
        <v>0</v>
      </c>
      <c r="AS106" s="111">
        <f t="shared" si="435"/>
        <v>0</v>
      </c>
      <c r="AT106" s="111">
        <f t="shared" si="435"/>
        <v>0</v>
      </c>
      <c r="AU106" s="111">
        <f t="shared" si="435"/>
        <v>0</v>
      </c>
      <c r="AV106" s="111">
        <f t="shared" si="435"/>
        <v>0</v>
      </c>
      <c r="AW106" s="111">
        <f t="shared" si="435"/>
        <v>0</v>
      </c>
      <c r="AX106" s="111">
        <f t="shared" si="24"/>
        <v>0</v>
      </c>
      <c r="AY106" s="111"/>
      <c r="AZ106" s="113">
        <f t="shared" si="25"/>
        <v>0</v>
      </c>
      <c r="BA106" s="111">
        <f t="shared" ref="BA106:BI106" si="436">IF(R105&lt;=0,0,IF($C106&lt;=SUM($AZ106:AZ106),0,IF(AO106+$C106-SUM($AZ106:AZ106)&gt;R105+AC106,R105+AC106-AO106,$C106-SUM($AZ106:AZ106))))</f>
        <v>0</v>
      </c>
      <c r="BB106" s="111">
        <f t="shared" si="436"/>
        <v>0</v>
      </c>
      <c r="BC106" s="111">
        <f t="shared" si="436"/>
        <v>0</v>
      </c>
      <c r="BD106" s="111">
        <f t="shared" si="436"/>
        <v>0</v>
      </c>
      <c r="BE106" s="111">
        <f t="shared" si="436"/>
        <v>0</v>
      </c>
      <c r="BF106" s="111">
        <f t="shared" si="436"/>
        <v>0</v>
      </c>
      <c r="BG106" s="111">
        <f t="shared" si="436"/>
        <v>0</v>
      </c>
      <c r="BH106" s="111">
        <f t="shared" si="436"/>
        <v>0</v>
      </c>
      <c r="BI106" s="111">
        <f t="shared" si="436"/>
        <v>0</v>
      </c>
      <c r="BJ106" s="53"/>
      <c r="BK106" s="53"/>
    </row>
    <row r="107" ht="10.5" customHeight="1">
      <c r="A107" s="107" t="str">
        <f t="shared" si="16"/>
        <v/>
      </c>
      <c r="B107" s="108" t="str">
        <f t="shared" si="17"/>
        <v>#N/A</v>
      </c>
      <c r="C107" s="109" t="str">
        <f t="shared" si="18"/>
        <v/>
      </c>
      <c r="D107" s="110"/>
      <c r="E107" s="111">
        <f t="shared" ref="E107:N107" si="437">AN107+AZ107</f>
        <v>0</v>
      </c>
      <c r="F107" s="111">
        <f t="shared" si="437"/>
        <v>0</v>
      </c>
      <c r="G107" s="111">
        <f t="shared" si="437"/>
        <v>0</v>
      </c>
      <c r="H107" s="111">
        <f t="shared" si="437"/>
        <v>0</v>
      </c>
      <c r="I107" s="111">
        <f t="shared" si="437"/>
        <v>0</v>
      </c>
      <c r="J107" s="111">
        <f t="shared" si="437"/>
        <v>0</v>
      </c>
      <c r="K107" s="111">
        <f t="shared" si="437"/>
        <v>0</v>
      </c>
      <c r="L107" s="111">
        <f t="shared" si="437"/>
        <v>0</v>
      </c>
      <c r="M107" s="111">
        <f t="shared" si="437"/>
        <v>0</v>
      </c>
      <c r="N107" s="111">
        <f t="shared" si="437"/>
        <v>0</v>
      </c>
      <c r="O107" s="112"/>
      <c r="P107" s="111">
        <f t="shared" si="11"/>
        <v>0</v>
      </c>
      <c r="Q107" s="111">
        <f t="shared" ref="Q107:Z107" si="438">IF(E$10=0,0,ROUND(Q106-(E107-AB107),2))</f>
        <v>0</v>
      </c>
      <c r="R107" s="111">
        <f t="shared" si="438"/>
        <v>0</v>
      </c>
      <c r="S107" s="111">
        <f t="shared" si="438"/>
        <v>0</v>
      </c>
      <c r="T107" s="111">
        <f t="shared" si="438"/>
        <v>0</v>
      </c>
      <c r="U107" s="111">
        <f t="shared" si="438"/>
        <v>0</v>
      </c>
      <c r="V107" s="111">
        <f t="shared" si="438"/>
        <v>0</v>
      </c>
      <c r="W107" s="111">
        <f t="shared" si="438"/>
        <v>0</v>
      </c>
      <c r="X107" s="111">
        <f t="shared" si="438"/>
        <v>0</v>
      </c>
      <c r="Y107" s="111">
        <f t="shared" si="438"/>
        <v>0</v>
      </c>
      <c r="Z107" s="111">
        <f t="shared" si="438"/>
        <v>0</v>
      </c>
      <c r="AA107" s="114"/>
      <c r="AB107" s="111">
        <f t="shared" ref="AB107:AK107" si="439">ROUND(Q106*E$11/12,2)</f>
        <v>0</v>
      </c>
      <c r="AC107" s="111">
        <f t="shared" si="439"/>
        <v>0</v>
      </c>
      <c r="AD107" s="111">
        <f t="shared" si="439"/>
        <v>0</v>
      </c>
      <c r="AE107" s="111">
        <f t="shared" si="439"/>
        <v>0</v>
      </c>
      <c r="AF107" s="111">
        <f t="shared" si="439"/>
        <v>0</v>
      </c>
      <c r="AG107" s="111">
        <f t="shared" si="439"/>
        <v>0</v>
      </c>
      <c r="AH107" s="111">
        <f t="shared" si="439"/>
        <v>0</v>
      </c>
      <c r="AI107" s="111">
        <f t="shared" si="439"/>
        <v>0</v>
      </c>
      <c r="AJ107" s="111">
        <f t="shared" si="439"/>
        <v>0</v>
      </c>
      <c r="AK107" s="111">
        <f t="shared" si="439"/>
        <v>0</v>
      </c>
      <c r="AL107" s="111">
        <f t="shared" si="22"/>
        <v>0</v>
      </c>
      <c r="AM107" s="115"/>
      <c r="AN107" s="111">
        <f t="shared" ref="AN107:AW107" si="440">IF(Q106&gt;0,IF((Q106+AB107)&lt;E$12,Q106+AB107,E$12),0)</f>
        <v>0</v>
      </c>
      <c r="AO107" s="111">
        <f t="shared" si="440"/>
        <v>0</v>
      </c>
      <c r="AP107" s="111">
        <f t="shared" si="440"/>
        <v>0</v>
      </c>
      <c r="AQ107" s="111">
        <f t="shared" si="440"/>
        <v>0</v>
      </c>
      <c r="AR107" s="111">
        <f t="shared" si="440"/>
        <v>0</v>
      </c>
      <c r="AS107" s="111">
        <f t="shared" si="440"/>
        <v>0</v>
      </c>
      <c r="AT107" s="111">
        <f t="shared" si="440"/>
        <v>0</v>
      </c>
      <c r="AU107" s="111">
        <f t="shared" si="440"/>
        <v>0</v>
      </c>
      <c r="AV107" s="111">
        <f t="shared" si="440"/>
        <v>0</v>
      </c>
      <c r="AW107" s="111">
        <f t="shared" si="440"/>
        <v>0</v>
      </c>
      <c r="AX107" s="111">
        <f t="shared" si="24"/>
        <v>0</v>
      </c>
      <c r="AY107" s="111"/>
      <c r="AZ107" s="113">
        <f t="shared" si="25"/>
        <v>0</v>
      </c>
      <c r="BA107" s="111">
        <f t="shared" ref="BA107:BI107" si="441">IF(R106&lt;=0,0,IF($C107&lt;=SUM($AZ107:AZ107),0,IF(AO107+$C107-SUM($AZ107:AZ107)&gt;R106+AC107,R106+AC107-AO107,$C107-SUM($AZ107:AZ107))))</f>
        <v>0</v>
      </c>
      <c r="BB107" s="111">
        <f t="shared" si="441"/>
        <v>0</v>
      </c>
      <c r="BC107" s="111">
        <f t="shared" si="441"/>
        <v>0</v>
      </c>
      <c r="BD107" s="111">
        <f t="shared" si="441"/>
        <v>0</v>
      </c>
      <c r="BE107" s="111">
        <f t="shared" si="441"/>
        <v>0</v>
      </c>
      <c r="BF107" s="111">
        <f t="shared" si="441"/>
        <v>0</v>
      </c>
      <c r="BG107" s="111">
        <f t="shared" si="441"/>
        <v>0</v>
      </c>
      <c r="BH107" s="111">
        <f t="shared" si="441"/>
        <v>0</v>
      </c>
      <c r="BI107" s="111">
        <f t="shared" si="441"/>
        <v>0</v>
      </c>
      <c r="BJ107" s="53"/>
      <c r="BK107" s="53"/>
    </row>
    <row r="108" ht="10.5" customHeight="1">
      <c r="A108" s="107" t="str">
        <f t="shared" si="16"/>
        <v/>
      </c>
      <c r="B108" s="108" t="str">
        <f t="shared" si="17"/>
        <v>#N/A</v>
      </c>
      <c r="C108" s="109" t="str">
        <f t="shared" si="18"/>
        <v/>
      </c>
      <c r="D108" s="110"/>
      <c r="E108" s="111">
        <f t="shared" ref="E108:N108" si="442">AN108+AZ108</f>
        <v>0</v>
      </c>
      <c r="F108" s="111">
        <f t="shared" si="442"/>
        <v>0</v>
      </c>
      <c r="G108" s="111">
        <f t="shared" si="442"/>
        <v>0</v>
      </c>
      <c r="H108" s="111">
        <f t="shared" si="442"/>
        <v>0</v>
      </c>
      <c r="I108" s="111">
        <f t="shared" si="442"/>
        <v>0</v>
      </c>
      <c r="J108" s="111">
        <f t="shared" si="442"/>
        <v>0</v>
      </c>
      <c r="K108" s="111">
        <f t="shared" si="442"/>
        <v>0</v>
      </c>
      <c r="L108" s="111">
        <f t="shared" si="442"/>
        <v>0</v>
      </c>
      <c r="M108" s="111">
        <f t="shared" si="442"/>
        <v>0</v>
      </c>
      <c r="N108" s="111">
        <f t="shared" si="442"/>
        <v>0</v>
      </c>
      <c r="O108" s="112"/>
      <c r="P108" s="111">
        <f t="shared" si="11"/>
        <v>0</v>
      </c>
      <c r="Q108" s="111">
        <f t="shared" ref="Q108:Z108" si="443">IF(E$10=0,0,ROUND(Q107-(E108-AB108),2))</f>
        <v>0</v>
      </c>
      <c r="R108" s="111">
        <f t="shared" si="443"/>
        <v>0</v>
      </c>
      <c r="S108" s="111">
        <f t="shared" si="443"/>
        <v>0</v>
      </c>
      <c r="T108" s="111">
        <f t="shared" si="443"/>
        <v>0</v>
      </c>
      <c r="U108" s="111">
        <f t="shared" si="443"/>
        <v>0</v>
      </c>
      <c r="V108" s="111">
        <f t="shared" si="443"/>
        <v>0</v>
      </c>
      <c r="W108" s="111">
        <f t="shared" si="443"/>
        <v>0</v>
      </c>
      <c r="X108" s="111">
        <f t="shared" si="443"/>
        <v>0</v>
      </c>
      <c r="Y108" s="111">
        <f t="shared" si="443"/>
        <v>0</v>
      </c>
      <c r="Z108" s="111">
        <f t="shared" si="443"/>
        <v>0</v>
      </c>
      <c r="AA108" s="114"/>
      <c r="AB108" s="111">
        <f t="shared" ref="AB108:AK108" si="444">ROUND(Q107*E$11/12,2)</f>
        <v>0</v>
      </c>
      <c r="AC108" s="111">
        <f t="shared" si="444"/>
        <v>0</v>
      </c>
      <c r="AD108" s="111">
        <f t="shared" si="444"/>
        <v>0</v>
      </c>
      <c r="AE108" s="111">
        <f t="shared" si="444"/>
        <v>0</v>
      </c>
      <c r="AF108" s="111">
        <f t="shared" si="444"/>
        <v>0</v>
      </c>
      <c r="AG108" s="111">
        <f t="shared" si="444"/>
        <v>0</v>
      </c>
      <c r="AH108" s="111">
        <f t="shared" si="444"/>
        <v>0</v>
      </c>
      <c r="AI108" s="111">
        <f t="shared" si="444"/>
        <v>0</v>
      </c>
      <c r="AJ108" s="111">
        <f t="shared" si="444"/>
        <v>0</v>
      </c>
      <c r="AK108" s="111">
        <f t="shared" si="444"/>
        <v>0</v>
      </c>
      <c r="AL108" s="111">
        <f t="shared" si="22"/>
        <v>0</v>
      </c>
      <c r="AM108" s="115"/>
      <c r="AN108" s="111">
        <f t="shared" ref="AN108:AW108" si="445">IF(Q107&gt;0,IF((Q107+AB108)&lt;E$12,Q107+AB108,E$12),0)</f>
        <v>0</v>
      </c>
      <c r="AO108" s="111">
        <f t="shared" si="445"/>
        <v>0</v>
      </c>
      <c r="AP108" s="111">
        <f t="shared" si="445"/>
        <v>0</v>
      </c>
      <c r="AQ108" s="111">
        <f t="shared" si="445"/>
        <v>0</v>
      </c>
      <c r="AR108" s="111">
        <f t="shared" si="445"/>
        <v>0</v>
      </c>
      <c r="AS108" s="111">
        <f t="shared" si="445"/>
        <v>0</v>
      </c>
      <c r="AT108" s="111">
        <f t="shared" si="445"/>
        <v>0</v>
      </c>
      <c r="AU108" s="111">
        <f t="shared" si="445"/>
        <v>0</v>
      </c>
      <c r="AV108" s="111">
        <f t="shared" si="445"/>
        <v>0</v>
      </c>
      <c r="AW108" s="111">
        <f t="shared" si="445"/>
        <v>0</v>
      </c>
      <c r="AX108" s="111">
        <f t="shared" si="24"/>
        <v>0</v>
      </c>
      <c r="AY108" s="111"/>
      <c r="AZ108" s="113">
        <f t="shared" si="25"/>
        <v>0</v>
      </c>
      <c r="BA108" s="111">
        <f t="shared" ref="BA108:BI108" si="446">IF(R107&lt;=0,0,IF($C108&lt;=SUM($AZ108:AZ108),0,IF(AO108+$C108-SUM($AZ108:AZ108)&gt;R107+AC108,R107+AC108-AO108,$C108-SUM($AZ108:AZ108))))</f>
        <v>0</v>
      </c>
      <c r="BB108" s="111">
        <f t="shared" si="446"/>
        <v>0</v>
      </c>
      <c r="BC108" s="111">
        <f t="shared" si="446"/>
        <v>0</v>
      </c>
      <c r="BD108" s="111">
        <f t="shared" si="446"/>
        <v>0</v>
      </c>
      <c r="BE108" s="111">
        <f t="shared" si="446"/>
        <v>0</v>
      </c>
      <c r="BF108" s="111">
        <f t="shared" si="446"/>
        <v>0</v>
      </c>
      <c r="BG108" s="111">
        <f t="shared" si="446"/>
        <v>0</v>
      </c>
      <c r="BH108" s="111">
        <f t="shared" si="446"/>
        <v>0</v>
      </c>
      <c r="BI108" s="111">
        <f t="shared" si="446"/>
        <v>0</v>
      </c>
      <c r="BJ108" s="53"/>
      <c r="BK108" s="53"/>
    </row>
    <row r="109" ht="10.5" customHeight="1">
      <c r="A109" s="107" t="str">
        <f t="shared" si="16"/>
        <v/>
      </c>
      <c r="B109" s="108" t="str">
        <f t="shared" si="17"/>
        <v>#N/A</v>
      </c>
      <c r="C109" s="109" t="str">
        <f t="shared" si="18"/>
        <v/>
      </c>
      <c r="D109" s="110"/>
      <c r="E109" s="111">
        <f t="shared" ref="E109:N109" si="447">AN109+AZ109</f>
        <v>0</v>
      </c>
      <c r="F109" s="111">
        <f t="shared" si="447"/>
        <v>0</v>
      </c>
      <c r="G109" s="111">
        <f t="shared" si="447"/>
        <v>0</v>
      </c>
      <c r="H109" s="111">
        <f t="shared" si="447"/>
        <v>0</v>
      </c>
      <c r="I109" s="111">
        <f t="shared" si="447"/>
        <v>0</v>
      </c>
      <c r="J109" s="111">
        <f t="shared" si="447"/>
        <v>0</v>
      </c>
      <c r="K109" s="111">
        <f t="shared" si="447"/>
        <v>0</v>
      </c>
      <c r="L109" s="111">
        <f t="shared" si="447"/>
        <v>0</v>
      </c>
      <c r="M109" s="111">
        <f t="shared" si="447"/>
        <v>0</v>
      </c>
      <c r="N109" s="111">
        <f t="shared" si="447"/>
        <v>0</v>
      </c>
      <c r="O109" s="112"/>
      <c r="P109" s="111">
        <f t="shared" si="11"/>
        <v>0</v>
      </c>
      <c r="Q109" s="111">
        <f t="shared" ref="Q109:Z109" si="448">IF(E$10=0,0,ROUND(Q108-(E109-AB109),2))</f>
        <v>0</v>
      </c>
      <c r="R109" s="111">
        <f t="shared" si="448"/>
        <v>0</v>
      </c>
      <c r="S109" s="111">
        <f t="shared" si="448"/>
        <v>0</v>
      </c>
      <c r="T109" s="111">
        <f t="shared" si="448"/>
        <v>0</v>
      </c>
      <c r="U109" s="111">
        <f t="shared" si="448"/>
        <v>0</v>
      </c>
      <c r="V109" s="111">
        <f t="shared" si="448"/>
        <v>0</v>
      </c>
      <c r="W109" s="111">
        <f t="shared" si="448"/>
        <v>0</v>
      </c>
      <c r="X109" s="111">
        <f t="shared" si="448"/>
        <v>0</v>
      </c>
      <c r="Y109" s="111">
        <f t="shared" si="448"/>
        <v>0</v>
      </c>
      <c r="Z109" s="111">
        <f t="shared" si="448"/>
        <v>0</v>
      </c>
      <c r="AA109" s="114"/>
      <c r="AB109" s="111">
        <f t="shared" ref="AB109:AK109" si="449">ROUND(Q108*E$11/12,2)</f>
        <v>0</v>
      </c>
      <c r="AC109" s="111">
        <f t="shared" si="449"/>
        <v>0</v>
      </c>
      <c r="AD109" s="111">
        <f t="shared" si="449"/>
        <v>0</v>
      </c>
      <c r="AE109" s="111">
        <f t="shared" si="449"/>
        <v>0</v>
      </c>
      <c r="AF109" s="111">
        <f t="shared" si="449"/>
        <v>0</v>
      </c>
      <c r="AG109" s="111">
        <f t="shared" si="449"/>
        <v>0</v>
      </c>
      <c r="AH109" s="111">
        <f t="shared" si="449"/>
        <v>0</v>
      </c>
      <c r="AI109" s="111">
        <f t="shared" si="449"/>
        <v>0</v>
      </c>
      <c r="AJ109" s="111">
        <f t="shared" si="449"/>
        <v>0</v>
      </c>
      <c r="AK109" s="111">
        <f t="shared" si="449"/>
        <v>0</v>
      </c>
      <c r="AL109" s="111">
        <f t="shared" si="22"/>
        <v>0</v>
      </c>
      <c r="AM109" s="115"/>
      <c r="AN109" s="111">
        <f t="shared" ref="AN109:AW109" si="450">IF(Q108&gt;0,IF((Q108+AB109)&lt;E$12,Q108+AB109,E$12),0)</f>
        <v>0</v>
      </c>
      <c r="AO109" s="111">
        <f t="shared" si="450"/>
        <v>0</v>
      </c>
      <c r="AP109" s="111">
        <f t="shared" si="450"/>
        <v>0</v>
      </c>
      <c r="AQ109" s="111">
        <f t="shared" si="450"/>
        <v>0</v>
      </c>
      <c r="AR109" s="111">
        <f t="shared" si="450"/>
        <v>0</v>
      </c>
      <c r="AS109" s="111">
        <f t="shared" si="450"/>
        <v>0</v>
      </c>
      <c r="AT109" s="111">
        <f t="shared" si="450"/>
        <v>0</v>
      </c>
      <c r="AU109" s="111">
        <f t="shared" si="450"/>
        <v>0</v>
      </c>
      <c r="AV109" s="111">
        <f t="shared" si="450"/>
        <v>0</v>
      </c>
      <c r="AW109" s="111">
        <f t="shared" si="450"/>
        <v>0</v>
      </c>
      <c r="AX109" s="111">
        <f t="shared" si="24"/>
        <v>0</v>
      </c>
      <c r="AY109" s="111"/>
      <c r="AZ109" s="113">
        <f t="shared" si="25"/>
        <v>0</v>
      </c>
      <c r="BA109" s="111">
        <f t="shared" ref="BA109:BI109" si="451">IF(R108&lt;=0,0,IF($C109&lt;=SUM($AZ109:AZ109),0,IF(AO109+$C109-SUM($AZ109:AZ109)&gt;R108+AC109,R108+AC109-AO109,$C109-SUM($AZ109:AZ109))))</f>
        <v>0</v>
      </c>
      <c r="BB109" s="111">
        <f t="shared" si="451"/>
        <v>0</v>
      </c>
      <c r="BC109" s="111">
        <f t="shared" si="451"/>
        <v>0</v>
      </c>
      <c r="BD109" s="111">
        <f t="shared" si="451"/>
        <v>0</v>
      </c>
      <c r="BE109" s="111">
        <f t="shared" si="451"/>
        <v>0</v>
      </c>
      <c r="BF109" s="111">
        <f t="shared" si="451"/>
        <v>0</v>
      </c>
      <c r="BG109" s="111">
        <f t="shared" si="451"/>
        <v>0</v>
      </c>
      <c r="BH109" s="111">
        <f t="shared" si="451"/>
        <v>0</v>
      </c>
      <c r="BI109" s="111">
        <f t="shared" si="451"/>
        <v>0</v>
      </c>
      <c r="BJ109" s="53"/>
      <c r="BK109" s="53"/>
    </row>
    <row r="110" ht="10.5" customHeight="1">
      <c r="A110" s="107" t="str">
        <f t="shared" si="16"/>
        <v/>
      </c>
      <c r="B110" s="108" t="str">
        <f t="shared" si="17"/>
        <v>#N/A</v>
      </c>
      <c r="C110" s="109" t="str">
        <f t="shared" si="18"/>
        <v/>
      </c>
      <c r="D110" s="110"/>
      <c r="E110" s="111">
        <f t="shared" ref="E110:N110" si="452">AN110+AZ110</f>
        <v>0</v>
      </c>
      <c r="F110" s="111">
        <f t="shared" si="452"/>
        <v>0</v>
      </c>
      <c r="G110" s="111">
        <f t="shared" si="452"/>
        <v>0</v>
      </c>
      <c r="H110" s="111">
        <f t="shared" si="452"/>
        <v>0</v>
      </c>
      <c r="I110" s="111">
        <f t="shared" si="452"/>
        <v>0</v>
      </c>
      <c r="J110" s="111">
        <f t="shared" si="452"/>
        <v>0</v>
      </c>
      <c r="K110" s="111">
        <f t="shared" si="452"/>
        <v>0</v>
      </c>
      <c r="L110" s="111">
        <f t="shared" si="452"/>
        <v>0</v>
      </c>
      <c r="M110" s="111">
        <f t="shared" si="452"/>
        <v>0</v>
      </c>
      <c r="N110" s="111">
        <f t="shared" si="452"/>
        <v>0</v>
      </c>
      <c r="O110" s="112"/>
      <c r="P110" s="111">
        <f t="shared" si="11"/>
        <v>0</v>
      </c>
      <c r="Q110" s="111">
        <f t="shared" ref="Q110:Z110" si="453">IF(E$10=0,0,ROUND(Q109-(E110-AB110),2))</f>
        <v>0</v>
      </c>
      <c r="R110" s="111">
        <f t="shared" si="453"/>
        <v>0</v>
      </c>
      <c r="S110" s="111">
        <f t="shared" si="453"/>
        <v>0</v>
      </c>
      <c r="T110" s="111">
        <f t="shared" si="453"/>
        <v>0</v>
      </c>
      <c r="U110" s="111">
        <f t="shared" si="453"/>
        <v>0</v>
      </c>
      <c r="V110" s="111">
        <f t="shared" si="453"/>
        <v>0</v>
      </c>
      <c r="W110" s="111">
        <f t="shared" si="453"/>
        <v>0</v>
      </c>
      <c r="X110" s="111">
        <f t="shared" si="453"/>
        <v>0</v>
      </c>
      <c r="Y110" s="111">
        <f t="shared" si="453"/>
        <v>0</v>
      </c>
      <c r="Z110" s="111">
        <f t="shared" si="453"/>
        <v>0</v>
      </c>
      <c r="AA110" s="114"/>
      <c r="AB110" s="111">
        <f t="shared" ref="AB110:AK110" si="454">ROUND(Q109*E$11/12,2)</f>
        <v>0</v>
      </c>
      <c r="AC110" s="111">
        <f t="shared" si="454"/>
        <v>0</v>
      </c>
      <c r="AD110" s="111">
        <f t="shared" si="454"/>
        <v>0</v>
      </c>
      <c r="AE110" s="111">
        <f t="shared" si="454"/>
        <v>0</v>
      </c>
      <c r="AF110" s="111">
        <f t="shared" si="454"/>
        <v>0</v>
      </c>
      <c r="AG110" s="111">
        <f t="shared" si="454"/>
        <v>0</v>
      </c>
      <c r="AH110" s="111">
        <f t="shared" si="454"/>
        <v>0</v>
      </c>
      <c r="AI110" s="111">
        <f t="shared" si="454"/>
        <v>0</v>
      </c>
      <c r="AJ110" s="111">
        <f t="shared" si="454"/>
        <v>0</v>
      </c>
      <c r="AK110" s="111">
        <f t="shared" si="454"/>
        <v>0</v>
      </c>
      <c r="AL110" s="111">
        <f t="shared" si="22"/>
        <v>0</v>
      </c>
      <c r="AM110" s="115"/>
      <c r="AN110" s="111">
        <f t="shared" ref="AN110:AW110" si="455">IF(Q109&gt;0,IF((Q109+AB110)&lt;E$12,Q109+AB110,E$12),0)</f>
        <v>0</v>
      </c>
      <c r="AO110" s="111">
        <f t="shared" si="455"/>
        <v>0</v>
      </c>
      <c r="AP110" s="111">
        <f t="shared" si="455"/>
        <v>0</v>
      </c>
      <c r="AQ110" s="111">
        <f t="shared" si="455"/>
        <v>0</v>
      </c>
      <c r="AR110" s="111">
        <f t="shared" si="455"/>
        <v>0</v>
      </c>
      <c r="AS110" s="111">
        <f t="shared" si="455"/>
        <v>0</v>
      </c>
      <c r="AT110" s="111">
        <f t="shared" si="455"/>
        <v>0</v>
      </c>
      <c r="AU110" s="111">
        <f t="shared" si="455"/>
        <v>0</v>
      </c>
      <c r="AV110" s="111">
        <f t="shared" si="455"/>
        <v>0</v>
      </c>
      <c r="AW110" s="111">
        <f t="shared" si="455"/>
        <v>0</v>
      </c>
      <c r="AX110" s="111">
        <f t="shared" si="24"/>
        <v>0</v>
      </c>
      <c r="AY110" s="111"/>
      <c r="AZ110" s="113">
        <f t="shared" si="25"/>
        <v>0</v>
      </c>
      <c r="BA110" s="111">
        <f t="shared" ref="BA110:BI110" si="456">IF(R109&lt;=0,0,IF($C110&lt;=SUM($AZ110:AZ110),0,IF(AO110+$C110-SUM($AZ110:AZ110)&gt;R109+AC110,R109+AC110-AO110,$C110-SUM($AZ110:AZ110))))</f>
        <v>0</v>
      </c>
      <c r="BB110" s="111">
        <f t="shared" si="456"/>
        <v>0</v>
      </c>
      <c r="BC110" s="111">
        <f t="shared" si="456"/>
        <v>0</v>
      </c>
      <c r="BD110" s="111">
        <f t="shared" si="456"/>
        <v>0</v>
      </c>
      <c r="BE110" s="111">
        <f t="shared" si="456"/>
        <v>0</v>
      </c>
      <c r="BF110" s="111">
        <f t="shared" si="456"/>
        <v>0</v>
      </c>
      <c r="BG110" s="111">
        <f t="shared" si="456"/>
        <v>0</v>
      </c>
      <c r="BH110" s="111">
        <f t="shared" si="456"/>
        <v>0</v>
      </c>
      <c r="BI110" s="111">
        <f t="shared" si="456"/>
        <v>0</v>
      </c>
      <c r="BJ110" s="53"/>
      <c r="BK110" s="53"/>
    </row>
    <row r="111" ht="10.5" customHeight="1">
      <c r="A111" s="107" t="str">
        <f t="shared" si="16"/>
        <v/>
      </c>
      <c r="B111" s="108" t="str">
        <f t="shared" si="17"/>
        <v>#N/A</v>
      </c>
      <c r="C111" s="109" t="str">
        <f t="shared" si="18"/>
        <v/>
      </c>
      <c r="D111" s="110"/>
      <c r="E111" s="111">
        <f t="shared" ref="E111:N111" si="457">AN111+AZ111</f>
        <v>0</v>
      </c>
      <c r="F111" s="111">
        <f t="shared" si="457"/>
        <v>0</v>
      </c>
      <c r="G111" s="111">
        <f t="shared" si="457"/>
        <v>0</v>
      </c>
      <c r="H111" s="111">
        <f t="shared" si="457"/>
        <v>0</v>
      </c>
      <c r="I111" s="111">
        <f t="shared" si="457"/>
        <v>0</v>
      </c>
      <c r="J111" s="111">
        <f t="shared" si="457"/>
        <v>0</v>
      </c>
      <c r="K111" s="111">
        <f t="shared" si="457"/>
        <v>0</v>
      </c>
      <c r="L111" s="111">
        <f t="shared" si="457"/>
        <v>0</v>
      </c>
      <c r="M111" s="111">
        <f t="shared" si="457"/>
        <v>0</v>
      </c>
      <c r="N111" s="111">
        <f t="shared" si="457"/>
        <v>0</v>
      </c>
      <c r="O111" s="112"/>
      <c r="P111" s="111">
        <f t="shared" si="11"/>
        <v>0</v>
      </c>
      <c r="Q111" s="111">
        <f t="shared" ref="Q111:Z111" si="458">IF(E$10=0,0,ROUND(Q110-(E111-AB111),2))</f>
        <v>0</v>
      </c>
      <c r="R111" s="111">
        <f t="shared" si="458"/>
        <v>0</v>
      </c>
      <c r="S111" s="111">
        <f t="shared" si="458"/>
        <v>0</v>
      </c>
      <c r="T111" s="111">
        <f t="shared" si="458"/>
        <v>0</v>
      </c>
      <c r="U111" s="111">
        <f t="shared" si="458"/>
        <v>0</v>
      </c>
      <c r="V111" s="111">
        <f t="shared" si="458"/>
        <v>0</v>
      </c>
      <c r="W111" s="111">
        <f t="shared" si="458"/>
        <v>0</v>
      </c>
      <c r="X111" s="111">
        <f t="shared" si="458"/>
        <v>0</v>
      </c>
      <c r="Y111" s="111">
        <f t="shared" si="458"/>
        <v>0</v>
      </c>
      <c r="Z111" s="111">
        <f t="shared" si="458"/>
        <v>0</v>
      </c>
      <c r="AA111" s="114"/>
      <c r="AB111" s="111">
        <f t="shared" ref="AB111:AK111" si="459">ROUND(Q110*E$11/12,2)</f>
        <v>0</v>
      </c>
      <c r="AC111" s="111">
        <f t="shared" si="459"/>
        <v>0</v>
      </c>
      <c r="AD111" s="111">
        <f t="shared" si="459"/>
        <v>0</v>
      </c>
      <c r="AE111" s="111">
        <f t="shared" si="459"/>
        <v>0</v>
      </c>
      <c r="AF111" s="111">
        <f t="shared" si="459"/>
        <v>0</v>
      </c>
      <c r="AG111" s="111">
        <f t="shared" si="459"/>
        <v>0</v>
      </c>
      <c r="AH111" s="111">
        <f t="shared" si="459"/>
        <v>0</v>
      </c>
      <c r="AI111" s="111">
        <f t="shared" si="459"/>
        <v>0</v>
      </c>
      <c r="AJ111" s="111">
        <f t="shared" si="459"/>
        <v>0</v>
      </c>
      <c r="AK111" s="111">
        <f t="shared" si="459"/>
        <v>0</v>
      </c>
      <c r="AL111" s="111">
        <f t="shared" si="22"/>
        <v>0</v>
      </c>
      <c r="AM111" s="115"/>
      <c r="AN111" s="111">
        <f t="shared" ref="AN111:AW111" si="460">IF(Q110&gt;0,IF((Q110+AB111)&lt;E$12,Q110+AB111,E$12),0)</f>
        <v>0</v>
      </c>
      <c r="AO111" s="111">
        <f t="shared" si="460"/>
        <v>0</v>
      </c>
      <c r="AP111" s="111">
        <f t="shared" si="460"/>
        <v>0</v>
      </c>
      <c r="AQ111" s="111">
        <f t="shared" si="460"/>
        <v>0</v>
      </c>
      <c r="AR111" s="111">
        <f t="shared" si="460"/>
        <v>0</v>
      </c>
      <c r="AS111" s="111">
        <f t="shared" si="460"/>
        <v>0</v>
      </c>
      <c r="AT111" s="111">
        <f t="shared" si="460"/>
        <v>0</v>
      </c>
      <c r="AU111" s="111">
        <f t="shared" si="460"/>
        <v>0</v>
      </c>
      <c r="AV111" s="111">
        <f t="shared" si="460"/>
        <v>0</v>
      </c>
      <c r="AW111" s="111">
        <f t="shared" si="460"/>
        <v>0</v>
      </c>
      <c r="AX111" s="111">
        <f t="shared" si="24"/>
        <v>0</v>
      </c>
      <c r="AY111" s="111"/>
      <c r="AZ111" s="113">
        <f t="shared" si="25"/>
        <v>0</v>
      </c>
      <c r="BA111" s="111">
        <f t="shared" ref="BA111:BI111" si="461">IF(R110&lt;=0,0,IF($C111&lt;=SUM($AZ111:AZ111),0,IF(AO111+$C111-SUM($AZ111:AZ111)&gt;R110+AC111,R110+AC111-AO111,$C111-SUM($AZ111:AZ111))))</f>
        <v>0</v>
      </c>
      <c r="BB111" s="111">
        <f t="shared" si="461"/>
        <v>0</v>
      </c>
      <c r="BC111" s="111">
        <f t="shared" si="461"/>
        <v>0</v>
      </c>
      <c r="BD111" s="111">
        <f t="shared" si="461"/>
        <v>0</v>
      </c>
      <c r="BE111" s="111">
        <f t="shared" si="461"/>
        <v>0</v>
      </c>
      <c r="BF111" s="111">
        <f t="shared" si="461"/>
        <v>0</v>
      </c>
      <c r="BG111" s="111">
        <f t="shared" si="461"/>
        <v>0</v>
      </c>
      <c r="BH111" s="111">
        <f t="shared" si="461"/>
        <v>0</v>
      </c>
      <c r="BI111" s="111">
        <f t="shared" si="461"/>
        <v>0</v>
      </c>
      <c r="BJ111" s="53"/>
      <c r="BK111" s="53"/>
    </row>
    <row r="112" ht="10.5" customHeight="1">
      <c r="A112" s="107" t="str">
        <f t="shared" si="16"/>
        <v/>
      </c>
      <c r="B112" s="108" t="str">
        <f t="shared" si="17"/>
        <v>#N/A</v>
      </c>
      <c r="C112" s="109" t="str">
        <f t="shared" si="18"/>
        <v/>
      </c>
      <c r="D112" s="110"/>
      <c r="E112" s="111">
        <f t="shared" ref="E112:N112" si="462">AN112+AZ112</f>
        <v>0</v>
      </c>
      <c r="F112" s="111">
        <f t="shared" si="462"/>
        <v>0</v>
      </c>
      <c r="G112" s="111">
        <f t="shared" si="462"/>
        <v>0</v>
      </c>
      <c r="H112" s="111">
        <f t="shared" si="462"/>
        <v>0</v>
      </c>
      <c r="I112" s="111">
        <f t="shared" si="462"/>
        <v>0</v>
      </c>
      <c r="J112" s="111">
        <f t="shared" si="462"/>
        <v>0</v>
      </c>
      <c r="K112" s="111">
        <f t="shared" si="462"/>
        <v>0</v>
      </c>
      <c r="L112" s="111">
        <f t="shared" si="462"/>
        <v>0</v>
      </c>
      <c r="M112" s="111">
        <f t="shared" si="462"/>
        <v>0</v>
      </c>
      <c r="N112" s="111">
        <f t="shared" si="462"/>
        <v>0</v>
      </c>
      <c r="O112" s="112"/>
      <c r="P112" s="111">
        <f t="shared" si="11"/>
        <v>0</v>
      </c>
      <c r="Q112" s="111">
        <f t="shared" ref="Q112:Z112" si="463">IF(E$10=0,0,ROUND(Q111-(E112-AB112),2))</f>
        <v>0</v>
      </c>
      <c r="R112" s="111">
        <f t="shared" si="463"/>
        <v>0</v>
      </c>
      <c r="S112" s="111">
        <f t="shared" si="463"/>
        <v>0</v>
      </c>
      <c r="T112" s="111">
        <f t="shared" si="463"/>
        <v>0</v>
      </c>
      <c r="U112" s="111">
        <f t="shared" si="463"/>
        <v>0</v>
      </c>
      <c r="V112" s="111">
        <f t="shared" si="463"/>
        <v>0</v>
      </c>
      <c r="W112" s="111">
        <f t="shared" si="463"/>
        <v>0</v>
      </c>
      <c r="X112" s="111">
        <f t="shared" si="463"/>
        <v>0</v>
      </c>
      <c r="Y112" s="111">
        <f t="shared" si="463"/>
        <v>0</v>
      </c>
      <c r="Z112" s="111">
        <f t="shared" si="463"/>
        <v>0</v>
      </c>
      <c r="AA112" s="114"/>
      <c r="AB112" s="111">
        <f t="shared" ref="AB112:AK112" si="464">ROUND(Q111*E$11/12,2)</f>
        <v>0</v>
      </c>
      <c r="AC112" s="111">
        <f t="shared" si="464"/>
        <v>0</v>
      </c>
      <c r="AD112" s="111">
        <f t="shared" si="464"/>
        <v>0</v>
      </c>
      <c r="AE112" s="111">
        <f t="shared" si="464"/>
        <v>0</v>
      </c>
      <c r="AF112" s="111">
        <f t="shared" si="464"/>
        <v>0</v>
      </c>
      <c r="AG112" s="111">
        <f t="shared" si="464"/>
        <v>0</v>
      </c>
      <c r="AH112" s="111">
        <f t="shared" si="464"/>
        <v>0</v>
      </c>
      <c r="AI112" s="111">
        <f t="shared" si="464"/>
        <v>0</v>
      </c>
      <c r="AJ112" s="111">
        <f t="shared" si="464"/>
        <v>0</v>
      </c>
      <c r="AK112" s="111">
        <f t="shared" si="464"/>
        <v>0</v>
      </c>
      <c r="AL112" s="111">
        <f t="shared" si="22"/>
        <v>0</v>
      </c>
      <c r="AM112" s="115"/>
      <c r="AN112" s="111">
        <f t="shared" ref="AN112:AW112" si="465">IF(Q111&gt;0,IF((Q111+AB112)&lt;E$12,Q111+AB112,E$12),0)</f>
        <v>0</v>
      </c>
      <c r="AO112" s="111">
        <f t="shared" si="465"/>
        <v>0</v>
      </c>
      <c r="AP112" s="111">
        <f t="shared" si="465"/>
        <v>0</v>
      </c>
      <c r="AQ112" s="111">
        <f t="shared" si="465"/>
        <v>0</v>
      </c>
      <c r="AR112" s="111">
        <f t="shared" si="465"/>
        <v>0</v>
      </c>
      <c r="AS112" s="111">
        <f t="shared" si="465"/>
        <v>0</v>
      </c>
      <c r="AT112" s="111">
        <f t="shared" si="465"/>
        <v>0</v>
      </c>
      <c r="AU112" s="111">
        <f t="shared" si="465"/>
        <v>0</v>
      </c>
      <c r="AV112" s="111">
        <f t="shared" si="465"/>
        <v>0</v>
      </c>
      <c r="AW112" s="111">
        <f t="shared" si="465"/>
        <v>0</v>
      </c>
      <c r="AX112" s="111">
        <f t="shared" si="24"/>
        <v>0</v>
      </c>
      <c r="AY112" s="111"/>
      <c r="AZ112" s="113">
        <f t="shared" si="25"/>
        <v>0</v>
      </c>
      <c r="BA112" s="111">
        <f t="shared" ref="BA112:BI112" si="466">IF(R111&lt;=0,0,IF($C112&lt;=SUM($AZ112:AZ112),0,IF(AO112+$C112-SUM($AZ112:AZ112)&gt;R111+AC112,R111+AC112-AO112,$C112-SUM($AZ112:AZ112))))</f>
        <v>0</v>
      </c>
      <c r="BB112" s="111">
        <f t="shared" si="466"/>
        <v>0</v>
      </c>
      <c r="BC112" s="111">
        <f t="shared" si="466"/>
        <v>0</v>
      </c>
      <c r="BD112" s="111">
        <f t="shared" si="466"/>
        <v>0</v>
      </c>
      <c r="BE112" s="111">
        <f t="shared" si="466"/>
        <v>0</v>
      </c>
      <c r="BF112" s="111">
        <f t="shared" si="466"/>
        <v>0</v>
      </c>
      <c r="BG112" s="111">
        <f t="shared" si="466"/>
        <v>0</v>
      </c>
      <c r="BH112" s="111">
        <f t="shared" si="466"/>
        <v>0</v>
      </c>
      <c r="BI112" s="111">
        <f t="shared" si="466"/>
        <v>0</v>
      </c>
      <c r="BJ112" s="53"/>
      <c r="BK112" s="53"/>
    </row>
    <row r="113" ht="10.5" customHeight="1">
      <c r="A113" s="107" t="str">
        <f t="shared" si="16"/>
        <v/>
      </c>
      <c r="B113" s="108" t="str">
        <f t="shared" si="17"/>
        <v>#N/A</v>
      </c>
      <c r="C113" s="109" t="str">
        <f t="shared" si="18"/>
        <v/>
      </c>
      <c r="D113" s="110"/>
      <c r="E113" s="111">
        <f t="shared" ref="E113:N113" si="467">AN113+AZ113</f>
        <v>0</v>
      </c>
      <c r="F113" s="111">
        <f t="shared" si="467"/>
        <v>0</v>
      </c>
      <c r="G113" s="111">
        <f t="shared" si="467"/>
        <v>0</v>
      </c>
      <c r="H113" s="111">
        <f t="shared" si="467"/>
        <v>0</v>
      </c>
      <c r="I113" s="111">
        <f t="shared" si="467"/>
        <v>0</v>
      </c>
      <c r="J113" s="111">
        <f t="shared" si="467"/>
        <v>0</v>
      </c>
      <c r="K113" s="111">
        <f t="shared" si="467"/>
        <v>0</v>
      </c>
      <c r="L113" s="111">
        <f t="shared" si="467"/>
        <v>0</v>
      </c>
      <c r="M113" s="111">
        <f t="shared" si="467"/>
        <v>0</v>
      </c>
      <c r="N113" s="111">
        <f t="shared" si="467"/>
        <v>0</v>
      </c>
      <c r="O113" s="112"/>
      <c r="P113" s="111">
        <f t="shared" si="11"/>
        <v>0</v>
      </c>
      <c r="Q113" s="111">
        <f t="shared" ref="Q113:Z113" si="468">IF(E$10=0,0,ROUND(Q112-(E113-AB113),2))</f>
        <v>0</v>
      </c>
      <c r="R113" s="111">
        <f t="shared" si="468"/>
        <v>0</v>
      </c>
      <c r="S113" s="111">
        <f t="shared" si="468"/>
        <v>0</v>
      </c>
      <c r="T113" s="111">
        <f t="shared" si="468"/>
        <v>0</v>
      </c>
      <c r="U113" s="111">
        <f t="shared" si="468"/>
        <v>0</v>
      </c>
      <c r="V113" s="111">
        <f t="shared" si="468"/>
        <v>0</v>
      </c>
      <c r="W113" s="111">
        <f t="shared" si="468"/>
        <v>0</v>
      </c>
      <c r="X113" s="111">
        <f t="shared" si="468"/>
        <v>0</v>
      </c>
      <c r="Y113" s="111">
        <f t="shared" si="468"/>
        <v>0</v>
      </c>
      <c r="Z113" s="111">
        <f t="shared" si="468"/>
        <v>0</v>
      </c>
      <c r="AA113" s="114"/>
      <c r="AB113" s="111">
        <f t="shared" ref="AB113:AK113" si="469">ROUND(Q112*E$11/12,2)</f>
        <v>0</v>
      </c>
      <c r="AC113" s="111">
        <f t="shared" si="469"/>
        <v>0</v>
      </c>
      <c r="AD113" s="111">
        <f t="shared" si="469"/>
        <v>0</v>
      </c>
      <c r="AE113" s="111">
        <f t="shared" si="469"/>
        <v>0</v>
      </c>
      <c r="AF113" s="111">
        <f t="shared" si="469"/>
        <v>0</v>
      </c>
      <c r="AG113" s="111">
        <f t="shared" si="469"/>
        <v>0</v>
      </c>
      <c r="AH113" s="111">
        <f t="shared" si="469"/>
        <v>0</v>
      </c>
      <c r="AI113" s="111">
        <f t="shared" si="469"/>
        <v>0</v>
      </c>
      <c r="AJ113" s="111">
        <f t="shared" si="469"/>
        <v>0</v>
      </c>
      <c r="AK113" s="111">
        <f t="shared" si="469"/>
        <v>0</v>
      </c>
      <c r="AL113" s="111">
        <f t="shared" si="22"/>
        <v>0</v>
      </c>
      <c r="AM113" s="115"/>
      <c r="AN113" s="111">
        <f t="shared" ref="AN113:AW113" si="470">IF(Q112&gt;0,IF((Q112+AB113)&lt;E$12,Q112+AB113,E$12),0)</f>
        <v>0</v>
      </c>
      <c r="AO113" s="111">
        <f t="shared" si="470"/>
        <v>0</v>
      </c>
      <c r="AP113" s="111">
        <f t="shared" si="470"/>
        <v>0</v>
      </c>
      <c r="AQ113" s="111">
        <f t="shared" si="470"/>
        <v>0</v>
      </c>
      <c r="AR113" s="111">
        <f t="shared" si="470"/>
        <v>0</v>
      </c>
      <c r="AS113" s="111">
        <f t="shared" si="470"/>
        <v>0</v>
      </c>
      <c r="AT113" s="111">
        <f t="shared" si="470"/>
        <v>0</v>
      </c>
      <c r="AU113" s="111">
        <f t="shared" si="470"/>
        <v>0</v>
      </c>
      <c r="AV113" s="111">
        <f t="shared" si="470"/>
        <v>0</v>
      </c>
      <c r="AW113" s="111">
        <f t="shared" si="470"/>
        <v>0</v>
      </c>
      <c r="AX113" s="111">
        <f t="shared" si="24"/>
        <v>0</v>
      </c>
      <c r="AY113" s="111"/>
      <c r="AZ113" s="113">
        <f t="shared" si="25"/>
        <v>0</v>
      </c>
      <c r="BA113" s="111">
        <f t="shared" ref="BA113:BI113" si="471">IF(R112&lt;=0,0,IF($C113&lt;=SUM($AZ113:AZ113),0,IF(AO113+$C113-SUM($AZ113:AZ113)&gt;R112+AC113,R112+AC113-AO113,$C113-SUM($AZ113:AZ113))))</f>
        <v>0</v>
      </c>
      <c r="BB113" s="111">
        <f t="shared" si="471"/>
        <v>0</v>
      </c>
      <c r="BC113" s="111">
        <f t="shared" si="471"/>
        <v>0</v>
      </c>
      <c r="BD113" s="111">
        <f t="shared" si="471"/>
        <v>0</v>
      </c>
      <c r="BE113" s="111">
        <f t="shared" si="471"/>
        <v>0</v>
      </c>
      <c r="BF113" s="111">
        <f t="shared" si="471"/>
        <v>0</v>
      </c>
      <c r="BG113" s="111">
        <f t="shared" si="471"/>
        <v>0</v>
      </c>
      <c r="BH113" s="111">
        <f t="shared" si="471"/>
        <v>0</v>
      </c>
      <c r="BI113" s="111">
        <f t="shared" si="471"/>
        <v>0</v>
      </c>
      <c r="BJ113" s="53"/>
      <c r="BK113" s="53"/>
    </row>
    <row r="114" ht="10.5" customHeight="1">
      <c r="A114" s="107" t="str">
        <f t="shared" si="16"/>
        <v/>
      </c>
      <c r="B114" s="108" t="str">
        <f t="shared" si="17"/>
        <v>#N/A</v>
      </c>
      <c r="C114" s="109" t="str">
        <f t="shared" si="18"/>
        <v/>
      </c>
      <c r="D114" s="110"/>
      <c r="E114" s="111">
        <f t="shared" ref="E114:N114" si="472">AN114+AZ114</f>
        <v>0</v>
      </c>
      <c r="F114" s="111">
        <f t="shared" si="472"/>
        <v>0</v>
      </c>
      <c r="G114" s="111">
        <f t="shared" si="472"/>
        <v>0</v>
      </c>
      <c r="H114" s="111">
        <f t="shared" si="472"/>
        <v>0</v>
      </c>
      <c r="I114" s="111">
        <f t="shared" si="472"/>
        <v>0</v>
      </c>
      <c r="J114" s="111">
        <f t="shared" si="472"/>
        <v>0</v>
      </c>
      <c r="K114" s="111">
        <f t="shared" si="472"/>
        <v>0</v>
      </c>
      <c r="L114" s="111">
        <f t="shared" si="472"/>
        <v>0</v>
      </c>
      <c r="M114" s="111">
        <f t="shared" si="472"/>
        <v>0</v>
      </c>
      <c r="N114" s="111">
        <f t="shared" si="472"/>
        <v>0</v>
      </c>
      <c r="O114" s="112"/>
      <c r="P114" s="111">
        <f t="shared" si="11"/>
        <v>0</v>
      </c>
      <c r="Q114" s="111">
        <f t="shared" ref="Q114:Z114" si="473">IF(E$10=0,0,ROUND(Q113-(E114-AB114),2))</f>
        <v>0</v>
      </c>
      <c r="R114" s="111">
        <f t="shared" si="473"/>
        <v>0</v>
      </c>
      <c r="S114" s="111">
        <f t="shared" si="473"/>
        <v>0</v>
      </c>
      <c r="T114" s="111">
        <f t="shared" si="473"/>
        <v>0</v>
      </c>
      <c r="U114" s="111">
        <f t="shared" si="473"/>
        <v>0</v>
      </c>
      <c r="V114" s="111">
        <f t="shared" si="473"/>
        <v>0</v>
      </c>
      <c r="W114" s="111">
        <f t="shared" si="473"/>
        <v>0</v>
      </c>
      <c r="X114" s="111">
        <f t="shared" si="473"/>
        <v>0</v>
      </c>
      <c r="Y114" s="111">
        <f t="shared" si="473"/>
        <v>0</v>
      </c>
      <c r="Z114" s="111">
        <f t="shared" si="473"/>
        <v>0</v>
      </c>
      <c r="AA114" s="114"/>
      <c r="AB114" s="111">
        <f t="shared" ref="AB114:AK114" si="474">ROUND(Q113*E$11/12,2)</f>
        <v>0</v>
      </c>
      <c r="AC114" s="111">
        <f t="shared" si="474"/>
        <v>0</v>
      </c>
      <c r="AD114" s="111">
        <f t="shared" si="474"/>
        <v>0</v>
      </c>
      <c r="AE114" s="111">
        <f t="shared" si="474"/>
        <v>0</v>
      </c>
      <c r="AF114" s="111">
        <f t="shared" si="474"/>
        <v>0</v>
      </c>
      <c r="AG114" s="111">
        <f t="shared" si="474"/>
        <v>0</v>
      </c>
      <c r="AH114" s="111">
        <f t="shared" si="474"/>
        <v>0</v>
      </c>
      <c r="AI114" s="111">
        <f t="shared" si="474"/>
        <v>0</v>
      </c>
      <c r="AJ114" s="111">
        <f t="shared" si="474"/>
        <v>0</v>
      </c>
      <c r="AK114" s="111">
        <f t="shared" si="474"/>
        <v>0</v>
      </c>
      <c r="AL114" s="111">
        <f t="shared" si="22"/>
        <v>0</v>
      </c>
      <c r="AM114" s="115"/>
      <c r="AN114" s="111">
        <f t="shared" ref="AN114:AW114" si="475">IF(Q113&gt;0,IF((Q113+AB114)&lt;E$12,Q113+AB114,E$12),0)</f>
        <v>0</v>
      </c>
      <c r="AO114" s="111">
        <f t="shared" si="475"/>
        <v>0</v>
      </c>
      <c r="AP114" s="111">
        <f t="shared" si="475"/>
        <v>0</v>
      </c>
      <c r="AQ114" s="111">
        <f t="shared" si="475"/>
        <v>0</v>
      </c>
      <c r="AR114" s="111">
        <f t="shared" si="475"/>
        <v>0</v>
      </c>
      <c r="AS114" s="111">
        <f t="shared" si="475"/>
        <v>0</v>
      </c>
      <c r="AT114" s="111">
        <f t="shared" si="475"/>
        <v>0</v>
      </c>
      <c r="AU114" s="111">
        <f t="shared" si="475"/>
        <v>0</v>
      </c>
      <c r="AV114" s="111">
        <f t="shared" si="475"/>
        <v>0</v>
      </c>
      <c r="AW114" s="111">
        <f t="shared" si="475"/>
        <v>0</v>
      </c>
      <c r="AX114" s="111">
        <f t="shared" si="24"/>
        <v>0</v>
      </c>
      <c r="AY114" s="111"/>
      <c r="AZ114" s="113">
        <f t="shared" si="25"/>
        <v>0</v>
      </c>
      <c r="BA114" s="111">
        <f t="shared" ref="BA114:BI114" si="476">IF(R113&lt;=0,0,IF($C114&lt;=SUM($AZ114:AZ114),0,IF(AO114+$C114-SUM($AZ114:AZ114)&gt;R113+AC114,R113+AC114-AO114,$C114-SUM($AZ114:AZ114))))</f>
        <v>0</v>
      </c>
      <c r="BB114" s="111">
        <f t="shared" si="476"/>
        <v>0</v>
      </c>
      <c r="BC114" s="111">
        <f t="shared" si="476"/>
        <v>0</v>
      </c>
      <c r="BD114" s="111">
        <f t="shared" si="476"/>
        <v>0</v>
      </c>
      <c r="BE114" s="111">
        <f t="shared" si="476"/>
        <v>0</v>
      </c>
      <c r="BF114" s="111">
        <f t="shared" si="476"/>
        <v>0</v>
      </c>
      <c r="BG114" s="111">
        <f t="shared" si="476"/>
        <v>0</v>
      </c>
      <c r="BH114" s="111">
        <f t="shared" si="476"/>
        <v>0</v>
      </c>
      <c r="BI114" s="111">
        <f t="shared" si="476"/>
        <v>0</v>
      </c>
      <c r="BJ114" s="53"/>
      <c r="BK114" s="53"/>
    </row>
    <row r="115" ht="10.5" customHeight="1">
      <c r="A115" s="107" t="str">
        <f t="shared" si="16"/>
        <v/>
      </c>
      <c r="B115" s="108" t="str">
        <f t="shared" si="17"/>
        <v>#N/A</v>
      </c>
      <c r="C115" s="109" t="str">
        <f t="shared" si="18"/>
        <v/>
      </c>
      <c r="D115" s="110"/>
      <c r="E115" s="111">
        <f t="shared" ref="E115:N115" si="477">AN115+AZ115</f>
        <v>0</v>
      </c>
      <c r="F115" s="111">
        <f t="shared" si="477"/>
        <v>0</v>
      </c>
      <c r="G115" s="111">
        <f t="shared" si="477"/>
        <v>0</v>
      </c>
      <c r="H115" s="111">
        <f t="shared" si="477"/>
        <v>0</v>
      </c>
      <c r="I115" s="111">
        <f t="shared" si="477"/>
        <v>0</v>
      </c>
      <c r="J115" s="111">
        <f t="shared" si="477"/>
        <v>0</v>
      </c>
      <c r="K115" s="111">
        <f t="shared" si="477"/>
        <v>0</v>
      </c>
      <c r="L115" s="111">
        <f t="shared" si="477"/>
        <v>0</v>
      </c>
      <c r="M115" s="111">
        <f t="shared" si="477"/>
        <v>0</v>
      </c>
      <c r="N115" s="111">
        <f t="shared" si="477"/>
        <v>0</v>
      </c>
      <c r="O115" s="112"/>
      <c r="P115" s="111">
        <f t="shared" si="11"/>
        <v>0</v>
      </c>
      <c r="Q115" s="111">
        <f t="shared" ref="Q115:Z115" si="478">IF(E$10=0,0,ROUND(Q114-(E115-AB115),2))</f>
        <v>0</v>
      </c>
      <c r="R115" s="111">
        <f t="shared" si="478"/>
        <v>0</v>
      </c>
      <c r="S115" s="111">
        <f t="shared" si="478"/>
        <v>0</v>
      </c>
      <c r="T115" s="111">
        <f t="shared" si="478"/>
        <v>0</v>
      </c>
      <c r="U115" s="111">
        <f t="shared" si="478"/>
        <v>0</v>
      </c>
      <c r="V115" s="111">
        <f t="shared" si="478"/>
        <v>0</v>
      </c>
      <c r="W115" s="111">
        <f t="shared" si="478"/>
        <v>0</v>
      </c>
      <c r="X115" s="111">
        <f t="shared" si="478"/>
        <v>0</v>
      </c>
      <c r="Y115" s="111">
        <f t="shared" si="478"/>
        <v>0</v>
      </c>
      <c r="Z115" s="111">
        <f t="shared" si="478"/>
        <v>0</v>
      </c>
      <c r="AA115" s="114"/>
      <c r="AB115" s="111">
        <f t="shared" ref="AB115:AK115" si="479">ROUND(Q114*E$11/12,2)</f>
        <v>0</v>
      </c>
      <c r="AC115" s="111">
        <f t="shared" si="479"/>
        <v>0</v>
      </c>
      <c r="AD115" s="111">
        <f t="shared" si="479"/>
        <v>0</v>
      </c>
      <c r="AE115" s="111">
        <f t="shared" si="479"/>
        <v>0</v>
      </c>
      <c r="AF115" s="111">
        <f t="shared" si="479"/>
        <v>0</v>
      </c>
      <c r="AG115" s="111">
        <f t="shared" si="479"/>
        <v>0</v>
      </c>
      <c r="AH115" s="111">
        <f t="shared" si="479"/>
        <v>0</v>
      </c>
      <c r="AI115" s="111">
        <f t="shared" si="479"/>
        <v>0</v>
      </c>
      <c r="AJ115" s="111">
        <f t="shared" si="479"/>
        <v>0</v>
      </c>
      <c r="AK115" s="111">
        <f t="shared" si="479"/>
        <v>0</v>
      </c>
      <c r="AL115" s="111">
        <f t="shared" si="22"/>
        <v>0</v>
      </c>
      <c r="AM115" s="115"/>
      <c r="AN115" s="111">
        <f t="shared" ref="AN115:AW115" si="480">IF(Q114&gt;0,IF((Q114+AB115)&lt;E$12,Q114+AB115,E$12),0)</f>
        <v>0</v>
      </c>
      <c r="AO115" s="111">
        <f t="shared" si="480"/>
        <v>0</v>
      </c>
      <c r="AP115" s="111">
        <f t="shared" si="480"/>
        <v>0</v>
      </c>
      <c r="AQ115" s="111">
        <f t="shared" si="480"/>
        <v>0</v>
      </c>
      <c r="AR115" s="111">
        <f t="shared" si="480"/>
        <v>0</v>
      </c>
      <c r="AS115" s="111">
        <f t="shared" si="480"/>
        <v>0</v>
      </c>
      <c r="AT115" s="111">
        <f t="shared" si="480"/>
        <v>0</v>
      </c>
      <c r="AU115" s="111">
        <f t="shared" si="480"/>
        <v>0</v>
      </c>
      <c r="AV115" s="111">
        <f t="shared" si="480"/>
        <v>0</v>
      </c>
      <c r="AW115" s="111">
        <f t="shared" si="480"/>
        <v>0</v>
      </c>
      <c r="AX115" s="111">
        <f t="shared" si="24"/>
        <v>0</v>
      </c>
      <c r="AY115" s="111"/>
      <c r="AZ115" s="113">
        <f t="shared" si="25"/>
        <v>0</v>
      </c>
      <c r="BA115" s="111">
        <f t="shared" ref="BA115:BI115" si="481">IF(R114&lt;=0,0,IF($C115&lt;=SUM($AZ115:AZ115),0,IF(AO115+$C115-SUM($AZ115:AZ115)&gt;R114+AC115,R114+AC115-AO115,$C115-SUM($AZ115:AZ115))))</f>
        <v>0</v>
      </c>
      <c r="BB115" s="111">
        <f t="shared" si="481"/>
        <v>0</v>
      </c>
      <c r="BC115" s="111">
        <f t="shared" si="481"/>
        <v>0</v>
      </c>
      <c r="BD115" s="111">
        <f t="shared" si="481"/>
        <v>0</v>
      </c>
      <c r="BE115" s="111">
        <f t="shared" si="481"/>
        <v>0</v>
      </c>
      <c r="BF115" s="111">
        <f t="shared" si="481"/>
        <v>0</v>
      </c>
      <c r="BG115" s="111">
        <f t="shared" si="481"/>
        <v>0</v>
      </c>
      <c r="BH115" s="111">
        <f t="shared" si="481"/>
        <v>0</v>
      </c>
      <c r="BI115" s="111">
        <f t="shared" si="481"/>
        <v>0</v>
      </c>
      <c r="BJ115" s="53"/>
      <c r="BK115" s="53"/>
    </row>
    <row r="116" ht="10.5" customHeight="1">
      <c r="A116" s="107" t="str">
        <f t="shared" si="16"/>
        <v/>
      </c>
      <c r="B116" s="108" t="str">
        <f t="shared" si="17"/>
        <v>#N/A</v>
      </c>
      <c r="C116" s="109" t="str">
        <f t="shared" si="18"/>
        <v/>
      </c>
      <c r="D116" s="110"/>
      <c r="E116" s="111">
        <f t="shared" ref="E116:N116" si="482">AN116+AZ116</f>
        <v>0</v>
      </c>
      <c r="F116" s="111">
        <f t="shared" si="482"/>
        <v>0</v>
      </c>
      <c r="G116" s="111">
        <f t="shared" si="482"/>
        <v>0</v>
      </c>
      <c r="H116" s="111">
        <f t="shared" si="482"/>
        <v>0</v>
      </c>
      <c r="I116" s="111">
        <f t="shared" si="482"/>
        <v>0</v>
      </c>
      <c r="J116" s="111">
        <f t="shared" si="482"/>
        <v>0</v>
      </c>
      <c r="K116" s="111">
        <f t="shared" si="482"/>
        <v>0</v>
      </c>
      <c r="L116" s="111">
        <f t="shared" si="482"/>
        <v>0</v>
      </c>
      <c r="M116" s="111">
        <f t="shared" si="482"/>
        <v>0</v>
      </c>
      <c r="N116" s="111">
        <f t="shared" si="482"/>
        <v>0</v>
      </c>
      <c r="O116" s="112"/>
      <c r="P116" s="111">
        <f t="shared" si="11"/>
        <v>0</v>
      </c>
      <c r="Q116" s="111">
        <f t="shared" ref="Q116:Z116" si="483">IF(E$10=0,0,ROUND(Q115-(E116-AB116),2))</f>
        <v>0</v>
      </c>
      <c r="R116" s="111">
        <f t="shared" si="483"/>
        <v>0</v>
      </c>
      <c r="S116" s="111">
        <f t="shared" si="483"/>
        <v>0</v>
      </c>
      <c r="T116" s="111">
        <f t="shared" si="483"/>
        <v>0</v>
      </c>
      <c r="U116" s="111">
        <f t="shared" si="483"/>
        <v>0</v>
      </c>
      <c r="V116" s="111">
        <f t="shared" si="483"/>
        <v>0</v>
      </c>
      <c r="W116" s="111">
        <f t="shared" si="483"/>
        <v>0</v>
      </c>
      <c r="X116" s="111">
        <f t="shared" si="483"/>
        <v>0</v>
      </c>
      <c r="Y116" s="111">
        <f t="shared" si="483"/>
        <v>0</v>
      </c>
      <c r="Z116" s="111">
        <f t="shared" si="483"/>
        <v>0</v>
      </c>
      <c r="AA116" s="114"/>
      <c r="AB116" s="111">
        <f t="shared" ref="AB116:AK116" si="484">ROUND(Q115*E$11/12,2)</f>
        <v>0</v>
      </c>
      <c r="AC116" s="111">
        <f t="shared" si="484"/>
        <v>0</v>
      </c>
      <c r="AD116" s="111">
        <f t="shared" si="484"/>
        <v>0</v>
      </c>
      <c r="AE116" s="111">
        <f t="shared" si="484"/>
        <v>0</v>
      </c>
      <c r="AF116" s="111">
        <f t="shared" si="484"/>
        <v>0</v>
      </c>
      <c r="AG116" s="111">
        <f t="shared" si="484"/>
        <v>0</v>
      </c>
      <c r="AH116" s="111">
        <f t="shared" si="484"/>
        <v>0</v>
      </c>
      <c r="AI116" s="111">
        <f t="shared" si="484"/>
        <v>0</v>
      </c>
      <c r="AJ116" s="111">
        <f t="shared" si="484"/>
        <v>0</v>
      </c>
      <c r="AK116" s="111">
        <f t="shared" si="484"/>
        <v>0</v>
      </c>
      <c r="AL116" s="111">
        <f t="shared" si="22"/>
        <v>0</v>
      </c>
      <c r="AM116" s="115"/>
      <c r="AN116" s="111">
        <f t="shared" ref="AN116:AW116" si="485">IF(Q115&gt;0,IF((Q115+AB116)&lt;E$12,Q115+AB116,E$12),0)</f>
        <v>0</v>
      </c>
      <c r="AO116" s="111">
        <f t="shared" si="485"/>
        <v>0</v>
      </c>
      <c r="AP116" s="111">
        <f t="shared" si="485"/>
        <v>0</v>
      </c>
      <c r="AQ116" s="111">
        <f t="shared" si="485"/>
        <v>0</v>
      </c>
      <c r="AR116" s="111">
        <f t="shared" si="485"/>
        <v>0</v>
      </c>
      <c r="AS116" s="111">
        <f t="shared" si="485"/>
        <v>0</v>
      </c>
      <c r="AT116" s="111">
        <f t="shared" si="485"/>
        <v>0</v>
      </c>
      <c r="AU116" s="111">
        <f t="shared" si="485"/>
        <v>0</v>
      </c>
      <c r="AV116" s="111">
        <f t="shared" si="485"/>
        <v>0</v>
      </c>
      <c r="AW116" s="111">
        <f t="shared" si="485"/>
        <v>0</v>
      </c>
      <c r="AX116" s="111">
        <f t="shared" si="24"/>
        <v>0</v>
      </c>
      <c r="AY116" s="111"/>
      <c r="AZ116" s="113">
        <f t="shared" si="25"/>
        <v>0</v>
      </c>
      <c r="BA116" s="111">
        <f t="shared" ref="BA116:BI116" si="486">IF(R115&lt;=0,0,IF($C116&lt;=SUM($AZ116:AZ116),0,IF(AO116+$C116-SUM($AZ116:AZ116)&gt;R115+AC116,R115+AC116-AO116,$C116-SUM($AZ116:AZ116))))</f>
        <v>0</v>
      </c>
      <c r="BB116" s="111">
        <f t="shared" si="486"/>
        <v>0</v>
      </c>
      <c r="BC116" s="111">
        <f t="shared" si="486"/>
        <v>0</v>
      </c>
      <c r="BD116" s="111">
        <f t="shared" si="486"/>
        <v>0</v>
      </c>
      <c r="BE116" s="111">
        <f t="shared" si="486"/>
        <v>0</v>
      </c>
      <c r="BF116" s="111">
        <f t="shared" si="486"/>
        <v>0</v>
      </c>
      <c r="BG116" s="111">
        <f t="shared" si="486"/>
        <v>0</v>
      </c>
      <c r="BH116" s="111">
        <f t="shared" si="486"/>
        <v>0</v>
      </c>
      <c r="BI116" s="111">
        <f t="shared" si="486"/>
        <v>0</v>
      </c>
      <c r="BJ116" s="53"/>
      <c r="BK116" s="53"/>
    </row>
    <row r="117" ht="10.5" customHeight="1">
      <c r="A117" s="107" t="str">
        <f t="shared" si="16"/>
        <v/>
      </c>
      <c r="B117" s="108" t="str">
        <f t="shared" si="17"/>
        <v>#N/A</v>
      </c>
      <c r="C117" s="109" t="str">
        <f t="shared" si="18"/>
        <v/>
      </c>
      <c r="D117" s="110"/>
      <c r="E117" s="111">
        <f t="shared" ref="E117:N117" si="487">AN117+AZ117</f>
        <v>0</v>
      </c>
      <c r="F117" s="111">
        <f t="shared" si="487"/>
        <v>0</v>
      </c>
      <c r="G117" s="111">
        <f t="shared" si="487"/>
        <v>0</v>
      </c>
      <c r="H117" s="111">
        <f t="shared" si="487"/>
        <v>0</v>
      </c>
      <c r="I117" s="111">
        <f t="shared" si="487"/>
        <v>0</v>
      </c>
      <c r="J117" s="111">
        <f t="shared" si="487"/>
        <v>0</v>
      </c>
      <c r="K117" s="111">
        <f t="shared" si="487"/>
        <v>0</v>
      </c>
      <c r="L117" s="111">
        <f t="shared" si="487"/>
        <v>0</v>
      </c>
      <c r="M117" s="111">
        <f t="shared" si="487"/>
        <v>0</v>
      </c>
      <c r="N117" s="111">
        <f t="shared" si="487"/>
        <v>0</v>
      </c>
      <c r="O117" s="112"/>
      <c r="P117" s="111">
        <f t="shared" si="11"/>
        <v>0</v>
      </c>
      <c r="Q117" s="111">
        <f t="shared" ref="Q117:Z117" si="488">IF(E$10=0,0,ROUND(Q116-(E117-AB117),2))</f>
        <v>0</v>
      </c>
      <c r="R117" s="111">
        <f t="shared" si="488"/>
        <v>0</v>
      </c>
      <c r="S117" s="111">
        <f t="shared" si="488"/>
        <v>0</v>
      </c>
      <c r="T117" s="111">
        <f t="shared" si="488"/>
        <v>0</v>
      </c>
      <c r="U117" s="111">
        <f t="shared" si="488"/>
        <v>0</v>
      </c>
      <c r="V117" s="111">
        <f t="shared" si="488"/>
        <v>0</v>
      </c>
      <c r="W117" s="111">
        <f t="shared" si="488"/>
        <v>0</v>
      </c>
      <c r="X117" s="111">
        <f t="shared" si="488"/>
        <v>0</v>
      </c>
      <c r="Y117" s="111">
        <f t="shared" si="488"/>
        <v>0</v>
      </c>
      <c r="Z117" s="111">
        <f t="shared" si="488"/>
        <v>0</v>
      </c>
      <c r="AA117" s="114"/>
      <c r="AB117" s="111">
        <f t="shared" ref="AB117:AK117" si="489">ROUND(Q116*E$11/12,2)</f>
        <v>0</v>
      </c>
      <c r="AC117" s="111">
        <f t="shared" si="489"/>
        <v>0</v>
      </c>
      <c r="AD117" s="111">
        <f t="shared" si="489"/>
        <v>0</v>
      </c>
      <c r="AE117" s="111">
        <f t="shared" si="489"/>
        <v>0</v>
      </c>
      <c r="AF117" s="111">
        <f t="shared" si="489"/>
        <v>0</v>
      </c>
      <c r="AG117" s="111">
        <f t="shared" si="489"/>
        <v>0</v>
      </c>
      <c r="AH117" s="111">
        <f t="shared" si="489"/>
        <v>0</v>
      </c>
      <c r="AI117" s="111">
        <f t="shared" si="489"/>
        <v>0</v>
      </c>
      <c r="AJ117" s="111">
        <f t="shared" si="489"/>
        <v>0</v>
      </c>
      <c r="AK117" s="111">
        <f t="shared" si="489"/>
        <v>0</v>
      </c>
      <c r="AL117" s="111">
        <f t="shared" si="22"/>
        <v>0</v>
      </c>
      <c r="AM117" s="115"/>
      <c r="AN117" s="111">
        <f t="shared" ref="AN117:AW117" si="490">IF(Q116&gt;0,IF((Q116+AB117)&lt;E$12,Q116+AB117,E$12),0)</f>
        <v>0</v>
      </c>
      <c r="AO117" s="111">
        <f t="shared" si="490"/>
        <v>0</v>
      </c>
      <c r="AP117" s="111">
        <f t="shared" si="490"/>
        <v>0</v>
      </c>
      <c r="AQ117" s="111">
        <f t="shared" si="490"/>
        <v>0</v>
      </c>
      <c r="AR117" s="111">
        <f t="shared" si="490"/>
        <v>0</v>
      </c>
      <c r="AS117" s="111">
        <f t="shared" si="490"/>
        <v>0</v>
      </c>
      <c r="AT117" s="111">
        <f t="shared" si="490"/>
        <v>0</v>
      </c>
      <c r="AU117" s="111">
        <f t="shared" si="490"/>
        <v>0</v>
      </c>
      <c r="AV117" s="111">
        <f t="shared" si="490"/>
        <v>0</v>
      </c>
      <c r="AW117" s="111">
        <f t="shared" si="490"/>
        <v>0</v>
      </c>
      <c r="AX117" s="111">
        <f t="shared" si="24"/>
        <v>0</v>
      </c>
      <c r="AY117" s="111"/>
      <c r="AZ117" s="113">
        <f t="shared" si="25"/>
        <v>0</v>
      </c>
      <c r="BA117" s="111">
        <f t="shared" ref="BA117:BI117" si="491">IF(R116&lt;=0,0,IF($C117&lt;=SUM($AZ117:AZ117),0,IF(AO117+$C117-SUM($AZ117:AZ117)&gt;R116+AC117,R116+AC117-AO117,$C117-SUM($AZ117:AZ117))))</f>
        <v>0</v>
      </c>
      <c r="BB117" s="111">
        <f t="shared" si="491"/>
        <v>0</v>
      </c>
      <c r="BC117" s="111">
        <f t="shared" si="491"/>
        <v>0</v>
      </c>
      <c r="BD117" s="111">
        <f t="shared" si="491"/>
        <v>0</v>
      </c>
      <c r="BE117" s="111">
        <f t="shared" si="491"/>
        <v>0</v>
      </c>
      <c r="BF117" s="111">
        <f t="shared" si="491"/>
        <v>0</v>
      </c>
      <c r="BG117" s="111">
        <f t="shared" si="491"/>
        <v>0</v>
      </c>
      <c r="BH117" s="111">
        <f t="shared" si="491"/>
        <v>0</v>
      </c>
      <c r="BI117" s="111">
        <f t="shared" si="491"/>
        <v>0</v>
      </c>
      <c r="BJ117" s="53"/>
      <c r="BK117" s="53"/>
    </row>
    <row r="118" ht="10.5" customHeight="1">
      <c r="A118" s="107" t="str">
        <f t="shared" si="16"/>
        <v/>
      </c>
      <c r="B118" s="108" t="str">
        <f t="shared" si="17"/>
        <v>#N/A</v>
      </c>
      <c r="C118" s="109" t="str">
        <f t="shared" si="18"/>
        <v/>
      </c>
      <c r="D118" s="110"/>
      <c r="E118" s="111">
        <f t="shared" ref="E118:N118" si="492">AN118+AZ118</f>
        <v>0</v>
      </c>
      <c r="F118" s="111">
        <f t="shared" si="492"/>
        <v>0</v>
      </c>
      <c r="G118" s="111">
        <f t="shared" si="492"/>
        <v>0</v>
      </c>
      <c r="H118" s="111">
        <f t="shared" si="492"/>
        <v>0</v>
      </c>
      <c r="I118" s="111">
        <f t="shared" si="492"/>
        <v>0</v>
      </c>
      <c r="J118" s="111">
        <f t="shared" si="492"/>
        <v>0</v>
      </c>
      <c r="K118" s="111">
        <f t="shared" si="492"/>
        <v>0</v>
      </c>
      <c r="L118" s="111">
        <f t="shared" si="492"/>
        <v>0</v>
      </c>
      <c r="M118" s="111">
        <f t="shared" si="492"/>
        <v>0</v>
      </c>
      <c r="N118" s="111">
        <f t="shared" si="492"/>
        <v>0</v>
      </c>
      <c r="O118" s="112"/>
      <c r="P118" s="111">
        <f t="shared" si="11"/>
        <v>0</v>
      </c>
      <c r="Q118" s="111">
        <f t="shared" ref="Q118:Z118" si="493">IF(E$10=0,0,ROUND(Q117-(E118-AB118),2))</f>
        <v>0</v>
      </c>
      <c r="R118" s="111">
        <f t="shared" si="493"/>
        <v>0</v>
      </c>
      <c r="S118" s="111">
        <f t="shared" si="493"/>
        <v>0</v>
      </c>
      <c r="T118" s="111">
        <f t="shared" si="493"/>
        <v>0</v>
      </c>
      <c r="U118" s="111">
        <f t="shared" si="493"/>
        <v>0</v>
      </c>
      <c r="V118" s="111">
        <f t="shared" si="493"/>
        <v>0</v>
      </c>
      <c r="W118" s="111">
        <f t="shared" si="493"/>
        <v>0</v>
      </c>
      <c r="X118" s="111">
        <f t="shared" si="493"/>
        <v>0</v>
      </c>
      <c r="Y118" s="111">
        <f t="shared" si="493"/>
        <v>0</v>
      </c>
      <c r="Z118" s="111">
        <f t="shared" si="493"/>
        <v>0</v>
      </c>
      <c r="AA118" s="114"/>
      <c r="AB118" s="111">
        <f t="shared" ref="AB118:AK118" si="494">ROUND(Q117*E$11/12,2)</f>
        <v>0</v>
      </c>
      <c r="AC118" s="111">
        <f t="shared" si="494"/>
        <v>0</v>
      </c>
      <c r="AD118" s="111">
        <f t="shared" si="494"/>
        <v>0</v>
      </c>
      <c r="AE118" s="111">
        <f t="shared" si="494"/>
        <v>0</v>
      </c>
      <c r="AF118" s="111">
        <f t="shared" si="494"/>
        <v>0</v>
      </c>
      <c r="AG118" s="111">
        <f t="shared" si="494"/>
        <v>0</v>
      </c>
      <c r="AH118" s="111">
        <f t="shared" si="494"/>
        <v>0</v>
      </c>
      <c r="AI118" s="111">
        <f t="shared" si="494"/>
        <v>0</v>
      </c>
      <c r="AJ118" s="111">
        <f t="shared" si="494"/>
        <v>0</v>
      </c>
      <c r="AK118" s="111">
        <f t="shared" si="494"/>
        <v>0</v>
      </c>
      <c r="AL118" s="111">
        <f t="shared" si="22"/>
        <v>0</v>
      </c>
      <c r="AM118" s="115"/>
      <c r="AN118" s="111">
        <f t="shared" ref="AN118:AW118" si="495">IF(Q117&gt;0,IF((Q117+AB118)&lt;E$12,Q117+AB118,E$12),0)</f>
        <v>0</v>
      </c>
      <c r="AO118" s="111">
        <f t="shared" si="495"/>
        <v>0</v>
      </c>
      <c r="AP118" s="111">
        <f t="shared" si="495"/>
        <v>0</v>
      </c>
      <c r="AQ118" s="111">
        <f t="shared" si="495"/>
        <v>0</v>
      </c>
      <c r="AR118" s="111">
        <f t="shared" si="495"/>
        <v>0</v>
      </c>
      <c r="AS118" s="111">
        <f t="shared" si="495"/>
        <v>0</v>
      </c>
      <c r="AT118" s="111">
        <f t="shared" si="495"/>
        <v>0</v>
      </c>
      <c r="AU118" s="111">
        <f t="shared" si="495"/>
        <v>0</v>
      </c>
      <c r="AV118" s="111">
        <f t="shared" si="495"/>
        <v>0</v>
      </c>
      <c r="AW118" s="111">
        <f t="shared" si="495"/>
        <v>0</v>
      </c>
      <c r="AX118" s="111">
        <f t="shared" si="24"/>
        <v>0</v>
      </c>
      <c r="AY118" s="111"/>
      <c r="AZ118" s="113">
        <f t="shared" si="25"/>
        <v>0</v>
      </c>
      <c r="BA118" s="111">
        <f t="shared" ref="BA118:BI118" si="496">IF(R117&lt;=0,0,IF($C118&lt;=SUM($AZ118:AZ118),0,IF(AO118+$C118-SUM($AZ118:AZ118)&gt;R117+AC118,R117+AC118-AO118,$C118-SUM($AZ118:AZ118))))</f>
        <v>0</v>
      </c>
      <c r="BB118" s="111">
        <f t="shared" si="496"/>
        <v>0</v>
      </c>
      <c r="BC118" s="111">
        <f t="shared" si="496"/>
        <v>0</v>
      </c>
      <c r="BD118" s="111">
        <f t="shared" si="496"/>
        <v>0</v>
      </c>
      <c r="BE118" s="111">
        <f t="shared" si="496"/>
        <v>0</v>
      </c>
      <c r="BF118" s="111">
        <f t="shared" si="496"/>
        <v>0</v>
      </c>
      <c r="BG118" s="111">
        <f t="shared" si="496"/>
        <v>0</v>
      </c>
      <c r="BH118" s="111">
        <f t="shared" si="496"/>
        <v>0</v>
      </c>
      <c r="BI118" s="111">
        <f t="shared" si="496"/>
        <v>0</v>
      </c>
      <c r="BJ118" s="53"/>
      <c r="BK118" s="53"/>
    </row>
    <row r="119" ht="10.5" customHeight="1">
      <c r="A119" s="107" t="str">
        <f t="shared" si="16"/>
        <v/>
      </c>
      <c r="B119" s="108" t="str">
        <f t="shared" si="17"/>
        <v>#N/A</v>
      </c>
      <c r="C119" s="109" t="str">
        <f t="shared" si="18"/>
        <v/>
      </c>
      <c r="D119" s="110"/>
      <c r="E119" s="111">
        <f t="shared" ref="E119:N119" si="497">AN119+AZ119</f>
        <v>0</v>
      </c>
      <c r="F119" s="111">
        <f t="shared" si="497"/>
        <v>0</v>
      </c>
      <c r="G119" s="111">
        <f t="shared" si="497"/>
        <v>0</v>
      </c>
      <c r="H119" s="111">
        <f t="shared" si="497"/>
        <v>0</v>
      </c>
      <c r="I119" s="111">
        <f t="shared" si="497"/>
        <v>0</v>
      </c>
      <c r="J119" s="111">
        <f t="shared" si="497"/>
        <v>0</v>
      </c>
      <c r="K119" s="111">
        <f t="shared" si="497"/>
        <v>0</v>
      </c>
      <c r="L119" s="111">
        <f t="shared" si="497"/>
        <v>0</v>
      </c>
      <c r="M119" s="111">
        <f t="shared" si="497"/>
        <v>0</v>
      </c>
      <c r="N119" s="111">
        <f t="shared" si="497"/>
        <v>0</v>
      </c>
      <c r="O119" s="112"/>
      <c r="P119" s="111">
        <f t="shared" si="11"/>
        <v>0</v>
      </c>
      <c r="Q119" s="111">
        <f t="shared" ref="Q119:Z119" si="498">IF(E$10=0,0,ROUND(Q118-(E119-AB119),2))</f>
        <v>0</v>
      </c>
      <c r="R119" s="111">
        <f t="shared" si="498"/>
        <v>0</v>
      </c>
      <c r="S119" s="111">
        <f t="shared" si="498"/>
        <v>0</v>
      </c>
      <c r="T119" s="111">
        <f t="shared" si="498"/>
        <v>0</v>
      </c>
      <c r="U119" s="111">
        <f t="shared" si="498"/>
        <v>0</v>
      </c>
      <c r="V119" s="111">
        <f t="shared" si="498"/>
        <v>0</v>
      </c>
      <c r="W119" s="111">
        <f t="shared" si="498"/>
        <v>0</v>
      </c>
      <c r="X119" s="111">
        <f t="shared" si="498"/>
        <v>0</v>
      </c>
      <c r="Y119" s="111">
        <f t="shared" si="498"/>
        <v>0</v>
      </c>
      <c r="Z119" s="111">
        <f t="shared" si="498"/>
        <v>0</v>
      </c>
      <c r="AA119" s="114"/>
      <c r="AB119" s="111">
        <f t="shared" ref="AB119:AK119" si="499">ROUND(Q118*E$11/12,2)</f>
        <v>0</v>
      </c>
      <c r="AC119" s="111">
        <f t="shared" si="499"/>
        <v>0</v>
      </c>
      <c r="AD119" s="111">
        <f t="shared" si="499"/>
        <v>0</v>
      </c>
      <c r="AE119" s="111">
        <f t="shared" si="499"/>
        <v>0</v>
      </c>
      <c r="AF119" s="111">
        <f t="shared" si="499"/>
        <v>0</v>
      </c>
      <c r="AG119" s="111">
        <f t="shared" si="499"/>
        <v>0</v>
      </c>
      <c r="AH119" s="111">
        <f t="shared" si="499"/>
        <v>0</v>
      </c>
      <c r="AI119" s="111">
        <f t="shared" si="499"/>
        <v>0</v>
      </c>
      <c r="AJ119" s="111">
        <f t="shared" si="499"/>
        <v>0</v>
      </c>
      <c r="AK119" s="111">
        <f t="shared" si="499"/>
        <v>0</v>
      </c>
      <c r="AL119" s="111">
        <f t="shared" si="22"/>
        <v>0</v>
      </c>
      <c r="AM119" s="115"/>
      <c r="AN119" s="111">
        <f t="shared" ref="AN119:AW119" si="500">IF(Q118&gt;0,IF((Q118+AB119)&lt;E$12,Q118+AB119,E$12),0)</f>
        <v>0</v>
      </c>
      <c r="AO119" s="111">
        <f t="shared" si="500"/>
        <v>0</v>
      </c>
      <c r="AP119" s="111">
        <f t="shared" si="500"/>
        <v>0</v>
      </c>
      <c r="AQ119" s="111">
        <f t="shared" si="500"/>
        <v>0</v>
      </c>
      <c r="AR119" s="111">
        <f t="shared" si="500"/>
        <v>0</v>
      </c>
      <c r="AS119" s="111">
        <f t="shared" si="500"/>
        <v>0</v>
      </c>
      <c r="AT119" s="111">
        <f t="shared" si="500"/>
        <v>0</v>
      </c>
      <c r="AU119" s="111">
        <f t="shared" si="500"/>
        <v>0</v>
      </c>
      <c r="AV119" s="111">
        <f t="shared" si="500"/>
        <v>0</v>
      </c>
      <c r="AW119" s="111">
        <f t="shared" si="500"/>
        <v>0</v>
      </c>
      <c r="AX119" s="111">
        <f t="shared" si="24"/>
        <v>0</v>
      </c>
      <c r="AY119" s="111"/>
      <c r="AZ119" s="113">
        <f t="shared" si="25"/>
        <v>0</v>
      </c>
      <c r="BA119" s="111">
        <f t="shared" ref="BA119:BI119" si="501">IF(R118&lt;=0,0,IF($C119&lt;=SUM($AZ119:AZ119),0,IF(AO119+$C119-SUM($AZ119:AZ119)&gt;R118+AC119,R118+AC119-AO119,$C119-SUM($AZ119:AZ119))))</f>
        <v>0</v>
      </c>
      <c r="BB119" s="111">
        <f t="shared" si="501"/>
        <v>0</v>
      </c>
      <c r="BC119" s="111">
        <f t="shared" si="501"/>
        <v>0</v>
      </c>
      <c r="BD119" s="111">
        <f t="shared" si="501"/>
        <v>0</v>
      </c>
      <c r="BE119" s="111">
        <f t="shared" si="501"/>
        <v>0</v>
      </c>
      <c r="BF119" s="111">
        <f t="shared" si="501"/>
        <v>0</v>
      </c>
      <c r="BG119" s="111">
        <f t="shared" si="501"/>
        <v>0</v>
      </c>
      <c r="BH119" s="111">
        <f t="shared" si="501"/>
        <v>0</v>
      </c>
      <c r="BI119" s="111">
        <f t="shared" si="501"/>
        <v>0</v>
      </c>
      <c r="BJ119" s="53"/>
      <c r="BK119" s="53"/>
    </row>
    <row r="120" ht="10.5" customHeight="1">
      <c r="A120" s="107" t="str">
        <f t="shared" si="16"/>
        <v/>
      </c>
      <c r="B120" s="108" t="str">
        <f t="shared" si="17"/>
        <v>#N/A</v>
      </c>
      <c r="C120" s="109" t="str">
        <f t="shared" si="18"/>
        <v/>
      </c>
      <c r="D120" s="110"/>
      <c r="E120" s="111">
        <f t="shared" ref="E120:N120" si="502">AN120+AZ120</f>
        <v>0</v>
      </c>
      <c r="F120" s="111">
        <f t="shared" si="502"/>
        <v>0</v>
      </c>
      <c r="G120" s="111">
        <f t="shared" si="502"/>
        <v>0</v>
      </c>
      <c r="H120" s="111">
        <f t="shared" si="502"/>
        <v>0</v>
      </c>
      <c r="I120" s="111">
        <f t="shared" si="502"/>
        <v>0</v>
      </c>
      <c r="J120" s="111">
        <f t="shared" si="502"/>
        <v>0</v>
      </c>
      <c r="K120" s="111">
        <f t="shared" si="502"/>
        <v>0</v>
      </c>
      <c r="L120" s="111">
        <f t="shared" si="502"/>
        <v>0</v>
      </c>
      <c r="M120" s="111">
        <f t="shared" si="502"/>
        <v>0</v>
      </c>
      <c r="N120" s="111">
        <f t="shared" si="502"/>
        <v>0</v>
      </c>
      <c r="O120" s="112"/>
      <c r="P120" s="111">
        <f t="shared" si="11"/>
        <v>0</v>
      </c>
      <c r="Q120" s="111">
        <f t="shared" ref="Q120:Z120" si="503">IF(E$10=0,0,ROUND(Q119-(E120-AB120),2))</f>
        <v>0</v>
      </c>
      <c r="R120" s="111">
        <f t="shared" si="503"/>
        <v>0</v>
      </c>
      <c r="S120" s="111">
        <f t="shared" si="503"/>
        <v>0</v>
      </c>
      <c r="T120" s="111">
        <f t="shared" si="503"/>
        <v>0</v>
      </c>
      <c r="U120" s="111">
        <f t="shared" si="503"/>
        <v>0</v>
      </c>
      <c r="V120" s="111">
        <f t="shared" si="503"/>
        <v>0</v>
      </c>
      <c r="W120" s="111">
        <f t="shared" si="503"/>
        <v>0</v>
      </c>
      <c r="X120" s="111">
        <f t="shared" si="503"/>
        <v>0</v>
      </c>
      <c r="Y120" s="111">
        <f t="shared" si="503"/>
        <v>0</v>
      </c>
      <c r="Z120" s="111">
        <f t="shared" si="503"/>
        <v>0</v>
      </c>
      <c r="AA120" s="114"/>
      <c r="AB120" s="111">
        <f t="shared" ref="AB120:AK120" si="504">ROUND(Q119*E$11/12,2)</f>
        <v>0</v>
      </c>
      <c r="AC120" s="111">
        <f t="shared" si="504"/>
        <v>0</v>
      </c>
      <c r="AD120" s="111">
        <f t="shared" si="504"/>
        <v>0</v>
      </c>
      <c r="AE120" s="111">
        <f t="shared" si="504"/>
        <v>0</v>
      </c>
      <c r="AF120" s="111">
        <f t="shared" si="504"/>
        <v>0</v>
      </c>
      <c r="AG120" s="111">
        <f t="shared" si="504"/>
        <v>0</v>
      </c>
      <c r="AH120" s="111">
        <f t="shared" si="504"/>
        <v>0</v>
      </c>
      <c r="AI120" s="111">
        <f t="shared" si="504"/>
        <v>0</v>
      </c>
      <c r="AJ120" s="111">
        <f t="shared" si="504"/>
        <v>0</v>
      </c>
      <c r="AK120" s="111">
        <f t="shared" si="504"/>
        <v>0</v>
      </c>
      <c r="AL120" s="111">
        <f t="shared" si="22"/>
        <v>0</v>
      </c>
      <c r="AM120" s="115"/>
      <c r="AN120" s="111">
        <f t="shared" ref="AN120:AW120" si="505">IF(Q119&gt;0,IF((Q119+AB120)&lt;E$12,Q119+AB120,E$12),0)</f>
        <v>0</v>
      </c>
      <c r="AO120" s="111">
        <f t="shared" si="505"/>
        <v>0</v>
      </c>
      <c r="AP120" s="111">
        <f t="shared" si="505"/>
        <v>0</v>
      </c>
      <c r="AQ120" s="111">
        <f t="shared" si="505"/>
        <v>0</v>
      </c>
      <c r="AR120" s="111">
        <f t="shared" si="505"/>
        <v>0</v>
      </c>
      <c r="AS120" s="111">
        <f t="shared" si="505"/>
        <v>0</v>
      </c>
      <c r="AT120" s="111">
        <f t="shared" si="505"/>
        <v>0</v>
      </c>
      <c r="AU120" s="111">
        <f t="shared" si="505"/>
        <v>0</v>
      </c>
      <c r="AV120" s="111">
        <f t="shared" si="505"/>
        <v>0</v>
      </c>
      <c r="AW120" s="111">
        <f t="shared" si="505"/>
        <v>0</v>
      </c>
      <c r="AX120" s="111">
        <f t="shared" si="24"/>
        <v>0</v>
      </c>
      <c r="AY120" s="111"/>
      <c r="AZ120" s="113">
        <f t="shared" si="25"/>
        <v>0</v>
      </c>
      <c r="BA120" s="111">
        <f t="shared" ref="BA120:BI120" si="506">IF(R119&lt;=0,0,IF($C120&lt;=SUM($AZ120:AZ120),0,IF(AO120+$C120-SUM($AZ120:AZ120)&gt;R119+AC120,R119+AC120-AO120,$C120-SUM($AZ120:AZ120))))</f>
        <v>0</v>
      </c>
      <c r="BB120" s="111">
        <f t="shared" si="506"/>
        <v>0</v>
      </c>
      <c r="BC120" s="111">
        <f t="shared" si="506"/>
        <v>0</v>
      </c>
      <c r="BD120" s="111">
        <f t="shared" si="506"/>
        <v>0</v>
      </c>
      <c r="BE120" s="111">
        <f t="shared" si="506"/>
        <v>0</v>
      </c>
      <c r="BF120" s="111">
        <f t="shared" si="506"/>
        <v>0</v>
      </c>
      <c r="BG120" s="111">
        <f t="shared" si="506"/>
        <v>0</v>
      </c>
      <c r="BH120" s="111">
        <f t="shared" si="506"/>
        <v>0</v>
      </c>
      <c r="BI120" s="111">
        <f t="shared" si="506"/>
        <v>0</v>
      </c>
      <c r="BJ120" s="53"/>
      <c r="BK120" s="53"/>
    </row>
    <row r="121" ht="10.5" customHeight="1">
      <c r="A121" s="107" t="str">
        <f t="shared" si="16"/>
        <v/>
      </c>
      <c r="B121" s="108" t="str">
        <f t="shared" si="17"/>
        <v>#N/A</v>
      </c>
      <c r="C121" s="109" t="str">
        <f t="shared" si="18"/>
        <v/>
      </c>
      <c r="D121" s="110"/>
      <c r="E121" s="111">
        <f t="shared" ref="E121:N121" si="507">AN121+AZ121</f>
        <v>0</v>
      </c>
      <c r="F121" s="111">
        <f t="shared" si="507"/>
        <v>0</v>
      </c>
      <c r="G121" s="111">
        <f t="shared" si="507"/>
        <v>0</v>
      </c>
      <c r="H121" s="111">
        <f t="shared" si="507"/>
        <v>0</v>
      </c>
      <c r="I121" s="111">
        <f t="shared" si="507"/>
        <v>0</v>
      </c>
      <c r="J121" s="111">
        <f t="shared" si="507"/>
        <v>0</v>
      </c>
      <c r="K121" s="111">
        <f t="shared" si="507"/>
        <v>0</v>
      </c>
      <c r="L121" s="111">
        <f t="shared" si="507"/>
        <v>0</v>
      </c>
      <c r="M121" s="111">
        <f t="shared" si="507"/>
        <v>0</v>
      </c>
      <c r="N121" s="111">
        <f t="shared" si="507"/>
        <v>0</v>
      </c>
      <c r="O121" s="112"/>
      <c r="P121" s="111">
        <f t="shared" si="11"/>
        <v>0</v>
      </c>
      <c r="Q121" s="111">
        <f t="shared" ref="Q121:Z121" si="508">IF(E$10=0,0,ROUND(Q120-(E121-AB121),2))</f>
        <v>0</v>
      </c>
      <c r="R121" s="111">
        <f t="shared" si="508"/>
        <v>0</v>
      </c>
      <c r="S121" s="111">
        <f t="shared" si="508"/>
        <v>0</v>
      </c>
      <c r="T121" s="111">
        <f t="shared" si="508"/>
        <v>0</v>
      </c>
      <c r="U121" s="111">
        <f t="shared" si="508"/>
        <v>0</v>
      </c>
      <c r="V121" s="111">
        <f t="shared" si="508"/>
        <v>0</v>
      </c>
      <c r="W121" s="111">
        <f t="shared" si="508"/>
        <v>0</v>
      </c>
      <c r="X121" s="111">
        <f t="shared" si="508"/>
        <v>0</v>
      </c>
      <c r="Y121" s="111">
        <f t="shared" si="508"/>
        <v>0</v>
      </c>
      <c r="Z121" s="111">
        <f t="shared" si="508"/>
        <v>0</v>
      </c>
      <c r="AA121" s="114"/>
      <c r="AB121" s="111">
        <f t="shared" ref="AB121:AK121" si="509">ROUND(Q120*E$11/12,2)</f>
        <v>0</v>
      </c>
      <c r="AC121" s="111">
        <f t="shared" si="509"/>
        <v>0</v>
      </c>
      <c r="AD121" s="111">
        <f t="shared" si="509"/>
        <v>0</v>
      </c>
      <c r="AE121" s="111">
        <f t="shared" si="509"/>
        <v>0</v>
      </c>
      <c r="AF121" s="111">
        <f t="shared" si="509"/>
        <v>0</v>
      </c>
      <c r="AG121" s="111">
        <f t="shared" si="509"/>
        <v>0</v>
      </c>
      <c r="AH121" s="111">
        <f t="shared" si="509"/>
        <v>0</v>
      </c>
      <c r="AI121" s="111">
        <f t="shared" si="509"/>
        <v>0</v>
      </c>
      <c r="AJ121" s="111">
        <f t="shared" si="509"/>
        <v>0</v>
      </c>
      <c r="AK121" s="111">
        <f t="shared" si="509"/>
        <v>0</v>
      </c>
      <c r="AL121" s="111">
        <f t="shared" si="22"/>
        <v>0</v>
      </c>
      <c r="AM121" s="115"/>
      <c r="AN121" s="111">
        <f t="shared" ref="AN121:AW121" si="510">IF(Q120&gt;0,IF((Q120+AB121)&lt;E$12,Q120+AB121,E$12),0)</f>
        <v>0</v>
      </c>
      <c r="AO121" s="111">
        <f t="shared" si="510"/>
        <v>0</v>
      </c>
      <c r="AP121" s="111">
        <f t="shared" si="510"/>
        <v>0</v>
      </c>
      <c r="AQ121" s="111">
        <f t="shared" si="510"/>
        <v>0</v>
      </c>
      <c r="AR121" s="111">
        <f t="shared" si="510"/>
        <v>0</v>
      </c>
      <c r="AS121" s="111">
        <f t="shared" si="510"/>
        <v>0</v>
      </c>
      <c r="AT121" s="111">
        <f t="shared" si="510"/>
        <v>0</v>
      </c>
      <c r="AU121" s="111">
        <f t="shared" si="510"/>
        <v>0</v>
      </c>
      <c r="AV121" s="111">
        <f t="shared" si="510"/>
        <v>0</v>
      </c>
      <c r="AW121" s="111">
        <f t="shared" si="510"/>
        <v>0</v>
      </c>
      <c r="AX121" s="111">
        <f t="shared" si="24"/>
        <v>0</v>
      </c>
      <c r="AY121" s="111"/>
      <c r="AZ121" s="113">
        <f t="shared" si="25"/>
        <v>0</v>
      </c>
      <c r="BA121" s="111">
        <f t="shared" ref="BA121:BI121" si="511">IF(R120&lt;=0,0,IF($C121&lt;=SUM($AZ121:AZ121),0,IF(AO121+$C121-SUM($AZ121:AZ121)&gt;R120+AC121,R120+AC121-AO121,$C121-SUM($AZ121:AZ121))))</f>
        <v>0</v>
      </c>
      <c r="BB121" s="111">
        <f t="shared" si="511"/>
        <v>0</v>
      </c>
      <c r="BC121" s="111">
        <f t="shared" si="511"/>
        <v>0</v>
      </c>
      <c r="BD121" s="111">
        <f t="shared" si="511"/>
        <v>0</v>
      </c>
      <c r="BE121" s="111">
        <f t="shared" si="511"/>
        <v>0</v>
      </c>
      <c r="BF121" s="111">
        <f t="shared" si="511"/>
        <v>0</v>
      </c>
      <c r="BG121" s="111">
        <f t="shared" si="511"/>
        <v>0</v>
      </c>
      <c r="BH121" s="111">
        <f t="shared" si="511"/>
        <v>0</v>
      </c>
      <c r="BI121" s="111">
        <f t="shared" si="511"/>
        <v>0</v>
      </c>
      <c r="BJ121" s="53"/>
      <c r="BK121" s="53"/>
    </row>
    <row r="122" ht="10.5" customHeight="1">
      <c r="A122" s="107" t="str">
        <f t="shared" si="16"/>
        <v/>
      </c>
      <c r="B122" s="108" t="str">
        <f t="shared" si="17"/>
        <v>#N/A</v>
      </c>
      <c r="C122" s="109" t="str">
        <f t="shared" si="18"/>
        <v/>
      </c>
      <c r="D122" s="110"/>
      <c r="E122" s="111">
        <f t="shared" ref="E122:N122" si="512">AN122+AZ122</f>
        <v>0</v>
      </c>
      <c r="F122" s="111">
        <f t="shared" si="512"/>
        <v>0</v>
      </c>
      <c r="G122" s="111">
        <f t="shared" si="512"/>
        <v>0</v>
      </c>
      <c r="H122" s="111">
        <f t="shared" si="512"/>
        <v>0</v>
      </c>
      <c r="I122" s="111">
        <f t="shared" si="512"/>
        <v>0</v>
      </c>
      <c r="J122" s="111">
        <f t="shared" si="512"/>
        <v>0</v>
      </c>
      <c r="K122" s="111">
        <f t="shared" si="512"/>
        <v>0</v>
      </c>
      <c r="L122" s="111">
        <f t="shared" si="512"/>
        <v>0</v>
      </c>
      <c r="M122" s="111">
        <f t="shared" si="512"/>
        <v>0</v>
      </c>
      <c r="N122" s="111">
        <f t="shared" si="512"/>
        <v>0</v>
      </c>
      <c r="O122" s="112"/>
      <c r="P122" s="111">
        <f t="shared" si="11"/>
        <v>0</v>
      </c>
      <c r="Q122" s="111">
        <f t="shared" ref="Q122:Z122" si="513">IF(E$10=0,0,ROUND(Q121-(E122-AB122),2))</f>
        <v>0</v>
      </c>
      <c r="R122" s="111">
        <f t="shared" si="513"/>
        <v>0</v>
      </c>
      <c r="S122" s="111">
        <f t="shared" si="513"/>
        <v>0</v>
      </c>
      <c r="T122" s="111">
        <f t="shared" si="513"/>
        <v>0</v>
      </c>
      <c r="U122" s="111">
        <f t="shared" si="513"/>
        <v>0</v>
      </c>
      <c r="V122" s="111">
        <f t="shared" si="513"/>
        <v>0</v>
      </c>
      <c r="W122" s="111">
        <f t="shared" si="513"/>
        <v>0</v>
      </c>
      <c r="X122" s="111">
        <f t="shared" si="513"/>
        <v>0</v>
      </c>
      <c r="Y122" s="111">
        <f t="shared" si="513"/>
        <v>0</v>
      </c>
      <c r="Z122" s="111">
        <f t="shared" si="513"/>
        <v>0</v>
      </c>
      <c r="AA122" s="114"/>
      <c r="AB122" s="111">
        <f t="shared" ref="AB122:AK122" si="514">ROUND(Q121*E$11/12,2)</f>
        <v>0</v>
      </c>
      <c r="AC122" s="111">
        <f t="shared" si="514"/>
        <v>0</v>
      </c>
      <c r="AD122" s="111">
        <f t="shared" si="514"/>
        <v>0</v>
      </c>
      <c r="AE122" s="111">
        <f t="shared" si="514"/>
        <v>0</v>
      </c>
      <c r="AF122" s="111">
        <f t="shared" si="514"/>
        <v>0</v>
      </c>
      <c r="AG122" s="111">
        <f t="shared" si="514"/>
        <v>0</v>
      </c>
      <c r="AH122" s="111">
        <f t="shared" si="514"/>
        <v>0</v>
      </c>
      <c r="AI122" s="111">
        <f t="shared" si="514"/>
        <v>0</v>
      </c>
      <c r="AJ122" s="111">
        <f t="shared" si="514"/>
        <v>0</v>
      </c>
      <c r="AK122" s="111">
        <f t="shared" si="514"/>
        <v>0</v>
      </c>
      <c r="AL122" s="111">
        <f t="shared" si="22"/>
        <v>0</v>
      </c>
      <c r="AM122" s="115"/>
      <c r="AN122" s="111">
        <f t="shared" ref="AN122:AW122" si="515">IF(Q121&gt;0,IF((Q121+AB122)&lt;E$12,Q121+AB122,E$12),0)</f>
        <v>0</v>
      </c>
      <c r="AO122" s="111">
        <f t="shared" si="515"/>
        <v>0</v>
      </c>
      <c r="AP122" s="111">
        <f t="shared" si="515"/>
        <v>0</v>
      </c>
      <c r="AQ122" s="111">
        <f t="shared" si="515"/>
        <v>0</v>
      </c>
      <c r="AR122" s="111">
        <f t="shared" si="515"/>
        <v>0</v>
      </c>
      <c r="AS122" s="111">
        <f t="shared" si="515"/>
        <v>0</v>
      </c>
      <c r="AT122" s="111">
        <f t="shared" si="515"/>
        <v>0</v>
      </c>
      <c r="AU122" s="111">
        <f t="shared" si="515"/>
        <v>0</v>
      </c>
      <c r="AV122" s="111">
        <f t="shared" si="515"/>
        <v>0</v>
      </c>
      <c r="AW122" s="111">
        <f t="shared" si="515"/>
        <v>0</v>
      </c>
      <c r="AX122" s="111">
        <f t="shared" si="24"/>
        <v>0</v>
      </c>
      <c r="AY122" s="111"/>
      <c r="AZ122" s="113">
        <f t="shared" si="25"/>
        <v>0</v>
      </c>
      <c r="BA122" s="111">
        <f t="shared" ref="BA122:BI122" si="516">IF(R121&lt;=0,0,IF($C122&lt;=SUM($AZ122:AZ122),0,IF(AO122+$C122-SUM($AZ122:AZ122)&gt;R121+AC122,R121+AC122-AO122,$C122-SUM($AZ122:AZ122))))</f>
        <v>0</v>
      </c>
      <c r="BB122" s="111">
        <f t="shared" si="516"/>
        <v>0</v>
      </c>
      <c r="BC122" s="111">
        <f t="shared" si="516"/>
        <v>0</v>
      </c>
      <c r="BD122" s="111">
        <f t="shared" si="516"/>
        <v>0</v>
      </c>
      <c r="BE122" s="111">
        <f t="shared" si="516"/>
        <v>0</v>
      </c>
      <c r="BF122" s="111">
        <f t="shared" si="516"/>
        <v>0</v>
      </c>
      <c r="BG122" s="111">
        <f t="shared" si="516"/>
        <v>0</v>
      </c>
      <c r="BH122" s="111">
        <f t="shared" si="516"/>
        <v>0</v>
      </c>
      <c r="BI122" s="111">
        <f t="shared" si="516"/>
        <v>0</v>
      </c>
      <c r="BJ122" s="53"/>
      <c r="BK122" s="53"/>
    </row>
    <row r="123" ht="10.5" customHeight="1">
      <c r="A123" s="107" t="str">
        <f t="shared" si="16"/>
        <v/>
      </c>
      <c r="B123" s="108" t="str">
        <f t="shared" si="17"/>
        <v>#N/A</v>
      </c>
      <c r="C123" s="109" t="str">
        <f t="shared" si="18"/>
        <v/>
      </c>
      <c r="D123" s="110"/>
      <c r="E123" s="111">
        <f t="shared" ref="E123:N123" si="517">AN123+AZ123</f>
        <v>0</v>
      </c>
      <c r="F123" s="111">
        <f t="shared" si="517"/>
        <v>0</v>
      </c>
      <c r="G123" s="111">
        <f t="shared" si="517"/>
        <v>0</v>
      </c>
      <c r="H123" s="111">
        <f t="shared" si="517"/>
        <v>0</v>
      </c>
      <c r="I123" s="111">
        <f t="shared" si="517"/>
        <v>0</v>
      </c>
      <c r="J123" s="111">
        <f t="shared" si="517"/>
        <v>0</v>
      </c>
      <c r="K123" s="111">
        <f t="shared" si="517"/>
        <v>0</v>
      </c>
      <c r="L123" s="111">
        <f t="shared" si="517"/>
        <v>0</v>
      </c>
      <c r="M123" s="111">
        <f t="shared" si="517"/>
        <v>0</v>
      </c>
      <c r="N123" s="111">
        <f t="shared" si="517"/>
        <v>0</v>
      </c>
      <c r="O123" s="112"/>
      <c r="P123" s="111">
        <f t="shared" si="11"/>
        <v>0</v>
      </c>
      <c r="Q123" s="111">
        <f t="shared" ref="Q123:Z123" si="518">IF(E$10=0,0,ROUND(Q122-(E123-AB123),2))</f>
        <v>0</v>
      </c>
      <c r="R123" s="111">
        <f t="shared" si="518"/>
        <v>0</v>
      </c>
      <c r="S123" s="111">
        <f t="shared" si="518"/>
        <v>0</v>
      </c>
      <c r="T123" s="111">
        <f t="shared" si="518"/>
        <v>0</v>
      </c>
      <c r="U123" s="111">
        <f t="shared" si="518"/>
        <v>0</v>
      </c>
      <c r="V123" s="111">
        <f t="shared" si="518"/>
        <v>0</v>
      </c>
      <c r="W123" s="111">
        <f t="shared" si="518"/>
        <v>0</v>
      </c>
      <c r="X123" s="111">
        <f t="shared" si="518"/>
        <v>0</v>
      </c>
      <c r="Y123" s="111">
        <f t="shared" si="518"/>
        <v>0</v>
      </c>
      <c r="Z123" s="111">
        <f t="shared" si="518"/>
        <v>0</v>
      </c>
      <c r="AA123" s="114"/>
      <c r="AB123" s="111">
        <f t="shared" ref="AB123:AK123" si="519">ROUND(Q122*E$11/12,2)</f>
        <v>0</v>
      </c>
      <c r="AC123" s="111">
        <f t="shared" si="519"/>
        <v>0</v>
      </c>
      <c r="AD123" s="111">
        <f t="shared" si="519"/>
        <v>0</v>
      </c>
      <c r="AE123" s="111">
        <f t="shared" si="519"/>
        <v>0</v>
      </c>
      <c r="AF123" s="111">
        <f t="shared" si="519"/>
        <v>0</v>
      </c>
      <c r="AG123" s="111">
        <f t="shared" si="519"/>
        <v>0</v>
      </c>
      <c r="AH123" s="111">
        <f t="shared" si="519"/>
        <v>0</v>
      </c>
      <c r="AI123" s="111">
        <f t="shared" si="519"/>
        <v>0</v>
      </c>
      <c r="AJ123" s="111">
        <f t="shared" si="519"/>
        <v>0</v>
      </c>
      <c r="AK123" s="111">
        <f t="shared" si="519"/>
        <v>0</v>
      </c>
      <c r="AL123" s="111">
        <f t="shared" si="22"/>
        <v>0</v>
      </c>
      <c r="AM123" s="115"/>
      <c r="AN123" s="111">
        <f t="shared" ref="AN123:AW123" si="520">IF(Q122&gt;0,IF((Q122+AB123)&lt;E$12,Q122+AB123,E$12),0)</f>
        <v>0</v>
      </c>
      <c r="AO123" s="111">
        <f t="shared" si="520"/>
        <v>0</v>
      </c>
      <c r="AP123" s="111">
        <f t="shared" si="520"/>
        <v>0</v>
      </c>
      <c r="AQ123" s="111">
        <f t="shared" si="520"/>
        <v>0</v>
      </c>
      <c r="AR123" s="111">
        <f t="shared" si="520"/>
        <v>0</v>
      </c>
      <c r="AS123" s="111">
        <f t="shared" si="520"/>
        <v>0</v>
      </c>
      <c r="AT123" s="111">
        <f t="shared" si="520"/>
        <v>0</v>
      </c>
      <c r="AU123" s="111">
        <f t="shared" si="520"/>
        <v>0</v>
      </c>
      <c r="AV123" s="111">
        <f t="shared" si="520"/>
        <v>0</v>
      </c>
      <c r="AW123" s="111">
        <f t="shared" si="520"/>
        <v>0</v>
      </c>
      <c r="AX123" s="111">
        <f t="shared" si="24"/>
        <v>0</v>
      </c>
      <c r="AY123" s="111"/>
      <c r="AZ123" s="113">
        <f t="shared" si="25"/>
        <v>0</v>
      </c>
      <c r="BA123" s="111">
        <f t="shared" ref="BA123:BI123" si="521">IF(R122&lt;=0,0,IF($C123&lt;=SUM($AZ123:AZ123),0,IF(AO123+$C123-SUM($AZ123:AZ123)&gt;R122+AC123,R122+AC123-AO123,$C123-SUM($AZ123:AZ123))))</f>
        <v>0</v>
      </c>
      <c r="BB123" s="111">
        <f t="shared" si="521"/>
        <v>0</v>
      </c>
      <c r="BC123" s="111">
        <f t="shared" si="521"/>
        <v>0</v>
      </c>
      <c r="BD123" s="111">
        <f t="shared" si="521"/>
        <v>0</v>
      </c>
      <c r="BE123" s="111">
        <f t="shared" si="521"/>
        <v>0</v>
      </c>
      <c r="BF123" s="111">
        <f t="shared" si="521"/>
        <v>0</v>
      </c>
      <c r="BG123" s="111">
        <f t="shared" si="521"/>
        <v>0</v>
      </c>
      <c r="BH123" s="111">
        <f t="shared" si="521"/>
        <v>0</v>
      </c>
      <c r="BI123" s="111">
        <f t="shared" si="521"/>
        <v>0</v>
      </c>
      <c r="BJ123" s="53"/>
      <c r="BK123" s="53"/>
    </row>
    <row r="124" ht="10.5" customHeight="1">
      <c r="A124" s="107" t="str">
        <f t="shared" si="16"/>
        <v/>
      </c>
      <c r="B124" s="108" t="str">
        <f t="shared" si="17"/>
        <v>#N/A</v>
      </c>
      <c r="C124" s="109" t="str">
        <f t="shared" si="18"/>
        <v/>
      </c>
      <c r="D124" s="110"/>
      <c r="E124" s="111">
        <f t="shared" ref="E124:N124" si="522">AN124+AZ124</f>
        <v>0</v>
      </c>
      <c r="F124" s="111">
        <f t="shared" si="522"/>
        <v>0</v>
      </c>
      <c r="G124" s="111">
        <f t="shared" si="522"/>
        <v>0</v>
      </c>
      <c r="H124" s="111">
        <f t="shared" si="522"/>
        <v>0</v>
      </c>
      <c r="I124" s="111">
        <f t="shared" si="522"/>
        <v>0</v>
      </c>
      <c r="J124" s="111">
        <f t="shared" si="522"/>
        <v>0</v>
      </c>
      <c r="K124" s="111">
        <f t="shared" si="522"/>
        <v>0</v>
      </c>
      <c r="L124" s="111">
        <f t="shared" si="522"/>
        <v>0</v>
      </c>
      <c r="M124" s="111">
        <f t="shared" si="522"/>
        <v>0</v>
      </c>
      <c r="N124" s="111">
        <f t="shared" si="522"/>
        <v>0</v>
      </c>
      <c r="O124" s="112"/>
      <c r="P124" s="111">
        <f t="shared" si="11"/>
        <v>0</v>
      </c>
      <c r="Q124" s="111">
        <f t="shared" ref="Q124:Z124" si="523">IF(E$10=0,0,ROUND(Q123-(E124-AB124),2))</f>
        <v>0</v>
      </c>
      <c r="R124" s="111">
        <f t="shared" si="523"/>
        <v>0</v>
      </c>
      <c r="S124" s="111">
        <f t="shared" si="523"/>
        <v>0</v>
      </c>
      <c r="T124" s="111">
        <f t="shared" si="523"/>
        <v>0</v>
      </c>
      <c r="U124" s="111">
        <f t="shared" si="523"/>
        <v>0</v>
      </c>
      <c r="V124" s="111">
        <f t="shared" si="523"/>
        <v>0</v>
      </c>
      <c r="W124" s="111">
        <f t="shared" si="523"/>
        <v>0</v>
      </c>
      <c r="X124" s="111">
        <f t="shared" si="523"/>
        <v>0</v>
      </c>
      <c r="Y124" s="111">
        <f t="shared" si="523"/>
        <v>0</v>
      </c>
      <c r="Z124" s="111">
        <f t="shared" si="523"/>
        <v>0</v>
      </c>
      <c r="AA124" s="114"/>
      <c r="AB124" s="111">
        <f t="shared" ref="AB124:AK124" si="524">ROUND(Q123*E$11/12,2)</f>
        <v>0</v>
      </c>
      <c r="AC124" s="111">
        <f t="shared" si="524"/>
        <v>0</v>
      </c>
      <c r="AD124" s="111">
        <f t="shared" si="524"/>
        <v>0</v>
      </c>
      <c r="AE124" s="111">
        <f t="shared" si="524"/>
        <v>0</v>
      </c>
      <c r="AF124" s="111">
        <f t="shared" si="524"/>
        <v>0</v>
      </c>
      <c r="AG124" s="111">
        <f t="shared" si="524"/>
        <v>0</v>
      </c>
      <c r="AH124" s="111">
        <f t="shared" si="524"/>
        <v>0</v>
      </c>
      <c r="AI124" s="111">
        <f t="shared" si="524"/>
        <v>0</v>
      </c>
      <c r="AJ124" s="111">
        <f t="shared" si="524"/>
        <v>0</v>
      </c>
      <c r="AK124" s="111">
        <f t="shared" si="524"/>
        <v>0</v>
      </c>
      <c r="AL124" s="111">
        <f t="shared" si="22"/>
        <v>0</v>
      </c>
      <c r="AM124" s="115"/>
      <c r="AN124" s="111">
        <f t="shared" ref="AN124:AW124" si="525">IF(Q123&gt;0,IF((Q123+AB124)&lt;E$12,Q123+AB124,E$12),0)</f>
        <v>0</v>
      </c>
      <c r="AO124" s="111">
        <f t="shared" si="525"/>
        <v>0</v>
      </c>
      <c r="AP124" s="111">
        <f t="shared" si="525"/>
        <v>0</v>
      </c>
      <c r="AQ124" s="111">
        <f t="shared" si="525"/>
        <v>0</v>
      </c>
      <c r="AR124" s="111">
        <f t="shared" si="525"/>
        <v>0</v>
      </c>
      <c r="AS124" s="111">
        <f t="shared" si="525"/>
        <v>0</v>
      </c>
      <c r="AT124" s="111">
        <f t="shared" si="525"/>
        <v>0</v>
      </c>
      <c r="AU124" s="111">
        <f t="shared" si="525"/>
        <v>0</v>
      </c>
      <c r="AV124" s="111">
        <f t="shared" si="525"/>
        <v>0</v>
      </c>
      <c r="AW124" s="111">
        <f t="shared" si="525"/>
        <v>0</v>
      </c>
      <c r="AX124" s="111">
        <f t="shared" si="24"/>
        <v>0</v>
      </c>
      <c r="AY124" s="111"/>
      <c r="AZ124" s="113">
        <f t="shared" si="25"/>
        <v>0</v>
      </c>
      <c r="BA124" s="111">
        <f t="shared" ref="BA124:BI124" si="526">IF(R123&lt;=0,0,IF($C124&lt;=SUM($AZ124:AZ124),0,IF(AO124+$C124-SUM($AZ124:AZ124)&gt;R123+AC124,R123+AC124-AO124,$C124-SUM($AZ124:AZ124))))</f>
        <v>0</v>
      </c>
      <c r="BB124" s="111">
        <f t="shared" si="526"/>
        <v>0</v>
      </c>
      <c r="BC124" s="111">
        <f t="shared" si="526"/>
        <v>0</v>
      </c>
      <c r="BD124" s="111">
        <f t="shared" si="526"/>
        <v>0</v>
      </c>
      <c r="BE124" s="111">
        <f t="shared" si="526"/>
        <v>0</v>
      </c>
      <c r="BF124" s="111">
        <f t="shared" si="526"/>
        <v>0</v>
      </c>
      <c r="BG124" s="111">
        <f t="shared" si="526"/>
        <v>0</v>
      </c>
      <c r="BH124" s="111">
        <f t="shared" si="526"/>
        <v>0</v>
      </c>
      <c r="BI124" s="111">
        <f t="shared" si="526"/>
        <v>0</v>
      </c>
      <c r="BJ124" s="53"/>
      <c r="BK124" s="53"/>
    </row>
    <row r="125" ht="10.5" customHeight="1">
      <c r="A125" s="107" t="str">
        <f t="shared" si="16"/>
        <v/>
      </c>
      <c r="B125" s="108" t="str">
        <f t="shared" si="17"/>
        <v>#N/A</v>
      </c>
      <c r="C125" s="109" t="str">
        <f t="shared" si="18"/>
        <v/>
      </c>
      <c r="D125" s="110"/>
      <c r="E125" s="111">
        <f t="shared" ref="E125:N125" si="527">AN125+AZ125</f>
        <v>0</v>
      </c>
      <c r="F125" s="111">
        <f t="shared" si="527"/>
        <v>0</v>
      </c>
      <c r="G125" s="111">
        <f t="shared" si="527"/>
        <v>0</v>
      </c>
      <c r="H125" s="111">
        <f t="shared" si="527"/>
        <v>0</v>
      </c>
      <c r="I125" s="111">
        <f t="shared" si="527"/>
        <v>0</v>
      </c>
      <c r="J125" s="111">
        <f t="shared" si="527"/>
        <v>0</v>
      </c>
      <c r="K125" s="111">
        <f t="shared" si="527"/>
        <v>0</v>
      </c>
      <c r="L125" s="111">
        <f t="shared" si="527"/>
        <v>0</v>
      </c>
      <c r="M125" s="111">
        <f t="shared" si="527"/>
        <v>0</v>
      </c>
      <c r="N125" s="111">
        <f t="shared" si="527"/>
        <v>0</v>
      </c>
      <c r="O125" s="112"/>
      <c r="P125" s="111">
        <f t="shared" si="11"/>
        <v>0</v>
      </c>
      <c r="Q125" s="111">
        <f t="shared" ref="Q125:Z125" si="528">IF(E$10=0,0,ROUND(Q124-(E125-AB125),2))</f>
        <v>0</v>
      </c>
      <c r="R125" s="111">
        <f t="shared" si="528"/>
        <v>0</v>
      </c>
      <c r="S125" s="111">
        <f t="shared" si="528"/>
        <v>0</v>
      </c>
      <c r="T125" s="111">
        <f t="shared" si="528"/>
        <v>0</v>
      </c>
      <c r="U125" s="111">
        <f t="shared" si="528"/>
        <v>0</v>
      </c>
      <c r="V125" s="111">
        <f t="shared" si="528"/>
        <v>0</v>
      </c>
      <c r="W125" s="111">
        <f t="shared" si="528"/>
        <v>0</v>
      </c>
      <c r="X125" s="111">
        <f t="shared" si="528"/>
        <v>0</v>
      </c>
      <c r="Y125" s="111">
        <f t="shared" si="528"/>
        <v>0</v>
      </c>
      <c r="Z125" s="111">
        <f t="shared" si="528"/>
        <v>0</v>
      </c>
      <c r="AA125" s="114"/>
      <c r="AB125" s="111">
        <f t="shared" ref="AB125:AK125" si="529">ROUND(Q124*E$11/12,2)</f>
        <v>0</v>
      </c>
      <c r="AC125" s="111">
        <f t="shared" si="529"/>
        <v>0</v>
      </c>
      <c r="AD125" s="111">
        <f t="shared" si="529"/>
        <v>0</v>
      </c>
      <c r="AE125" s="111">
        <f t="shared" si="529"/>
        <v>0</v>
      </c>
      <c r="AF125" s="111">
        <f t="shared" si="529"/>
        <v>0</v>
      </c>
      <c r="AG125" s="111">
        <f t="shared" si="529"/>
        <v>0</v>
      </c>
      <c r="AH125" s="111">
        <f t="shared" si="529"/>
        <v>0</v>
      </c>
      <c r="AI125" s="111">
        <f t="shared" si="529"/>
        <v>0</v>
      </c>
      <c r="AJ125" s="111">
        <f t="shared" si="529"/>
        <v>0</v>
      </c>
      <c r="AK125" s="111">
        <f t="shared" si="529"/>
        <v>0</v>
      </c>
      <c r="AL125" s="111">
        <f t="shared" si="22"/>
        <v>0</v>
      </c>
      <c r="AM125" s="115"/>
      <c r="AN125" s="111">
        <f t="shared" ref="AN125:AW125" si="530">IF(Q124&gt;0,IF((Q124+AB125)&lt;E$12,Q124+AB125,E$12),0)</f>
        <v>0</v>
      </c>
      <c r="AO125" s="111">
        <f t="shared" si="530"/>
        <v>0</v>
      </c>
      <c r="AP125" s="111">
        <f t="shared" si="530"/>
        <v>0</v>
      </c>
      <c r="AQ125" s="111">
        <f t="shared" si="530"/>
        <v>0</v>
      </c>
      <c r="AR125" s="111">
        <f t="shared" si="530"/>
        <v>0</v>
      </c>
      <c r="AS125" s="111">
        <f t="shared" si="530"/>
        <v>0</v>
      </c>
      <c r="AT125" s="111">
        <f t="shared" si="530"/>
        <v>0</v>
      </c>
      <c r="AU125" s="111">
        <f t="shared" si="530"/>
        <v>0</v>
      </c>
      <c r="AV125" s="111">
        <f t="shared" si="530"/>
        <v>0</v>
      </c>
      <c r="AW125" s="111">
        <f t="shared" si="530"/>
        <v>0</v>
      </c>
      <c r="AX125" s="111">
        <f t="shared" si="24"/>
        <v>0</v>
      </c>
      <c r="AY125" s="111"/>
      <c r="AZ125" s="113">
        <f t="shared" si="25"/>
        <v>0</v>
      </c>
      <c r="BA125" s="111">
        <f t="shared" ref="BA125:BI125" si="531">IF(R124&lt;=0,0,IF($C125&lt;=SUM($AZ125:AZ125),0,IF(AO125+$C125-SUM($AZ125:AZ125)&gt;R124+AC125,R124+AC125-AO125,$C125-SUM($AZ125:AZ125))))</f>
        <v>0</v>
      </c>
      <c r="BB125" s="111">
        <f t="shared" si="531"/>
        <v>0</v>
      </c>
      <c r="BC125" s="111">
        <f t="shared" si="531"/>
        <v>0</v>
      </c>
      <c r="BD125" s="111">
        <f t="shared" si="531"/>
        <v>0</v>
      </c>
      <c r="BE125" s="111">
        <f t="shared" si="531"/>
        <v>0</v>
      </c>
      <c r="BF125" s="111">
        <f t="shared" si="531"/>
        <v>0</v>
      </c>
      <c r="BG125" s="111">
        <f t="shared" si="531"/>
        <v>0</v>
      </c>
      <c r="BH125" s="111">
        <f t="shared" si="531"/>
        <v>0</v>
      </c>
      <c r="BI125" s="111">
        <f t="shared" si="531"/>
        <v>0</v>
      </c>
      <c r="BJ125" s="53"/>
      <c r="BK125" s="53"/>
    </row>
    <row r="126" ht="10.5" customHeight="1">
      <c r="A126" s="107" t="str">
        <f t="shared" si="16"/>
        <v/>
      </c>
      <c r="B126" s="108" t="str">
        <f t="shared" si="17"/>
        <v>#N/A</v>
      </c>
      <c r="C126" s="109" t="str">
        <f t="shared" si="18"/>
        <v/>
      </c>
      <c r="D126" s="110"/>
      <c r="E126" s="111">
        <f t="shared" ref="E126:N126" si="532">AN126+AZ126</f>
        <v>0</v>
      </c>
      <c r="F126" s="111">
        <f t="shared" si="532"/>
        <v>0</v>
      </c>
      <c r="G126" s="111">
        <f t="shared" si="532"/>
        <v>0</v>
      </c>
      <c r="H126" s="111">
        <f t="shared" si="532"/>
        <v>0</v>
      </c>
      <c r="I126" s="111">
        <f t="shared" si="532"/>
        <v>0</v>
      </c>
      <c r="J126" s="111">
        <f t="shared" si="532"/>
        <v>0</v>
      </c>
      <c r="K126" s="111">
        <f t="shared" si="532"/>
        <v>0</v>
      </c>
      <c r="L126" s="111">
        <f t="shared" si="532"/>
        <v>0</v>
      </c>
      <c r="M126" s="111">
        <f t="shared" si="532"/>
        <v>0</v>
      </c>
      <c r="N126" s="111">
        <f t="shared" si="532"/>
        <v>0</v>
      </c>
      <c r="O126" s="112"/>
      <c r="P126" s="111">
        <f t="shared" si="11"/>
        <v>0</v>
      </c>
      <c r="Q126" s="111">
        <f t="shared" ref="Q126:Z126" si="533">IF(E$10=0,0,ROUND(Q125-(E126-AB126),2))</f>
        <v>0</v>
      </c>
      <c r="R126" s="111">
        <f t="shared" si="533"/>
        <v>0</v>
      </c>
      <c r="S126" s="111">
        <f t="shared" si="533"/>
        <v>0</v>
      </c>
      <c r="T126" s="111">
        <f t="shared" si="533"/>
        <v>0</v>
      </c>
      <c r="U126" s="111">
        <f t="shared" si="533"/>
        <v>0</v>
      </c>
      <c r="V126" s="111">
        <f t="shared" si="533"/>
        <v>0</v>
      </c>
      <c r="W126" s="111">
        <f t="shared" si="533"/>
        <v>0</v>
      </c>
      <c r="X126" s="111">
        <f t="shared" si="533"/>
        <v>0</v>
      </c>
      <c r="Y126" s="111">
        <f t="shared" si="533"/>
        <v>0</v>
      </c>
      <c r="Z126" s="111">
        <f t="shared" si="533"/>
        <v>0</v>
      </c>
      <c r="AA126" s="114"/>
      <c r="AB126" s="111">
        <f t="shared" ref="AB126:AK126" si="534">ROUND(Q125*E$11/12,2)</f>
        <v>0</v>
      </c>
      <c r="AC126" s="111">
        <f t="shared" si="534"/>
        <v>0</v>
      </c>
      <c r="AD126" s="111">
        <f t="shared" si="534"/>
        <v>0</v>
      </c>
      <c r="AE126" s="111">
        <f t="shared" si="534"/>
        <v>0</v>
      </c>
      <c r="AF126" s="111">
        <f t="shared" si="534"/>
        <v>0</v>
      </c>
      <c r="AG126" s="111">
        <f t="shared" si="534"/>
        <v>0</v>
      </c>
      <c r="AH126" s="111">
        <f t="shared" si="534"/>
        <v>0</v>
      </c>
      <c r="AI126" s="111">
        <f t="shared" si="534"/>
        <v>0</v>
      </c>
      <c r="AJ126" s="111">
        <f t="shared" si="534"/>
        <v>0</v>
      </c>
      <c r="AK126" s="111">
        <f t="shared" si="534"/>
        <v>0</v>
      </c>
      <c r="AL126" s="111">
        <f t="shared" si="22"/>
        <v>0</v>
      </c>
      <c r="AM126" s="115"/>
      <c r="AN126" s="111">
        <f t="shared" ref="AN126:AW126" si="535">IF(Q125&gt;0,IF((Q125+AB126)&lt;E$12,Q125+AB126,E$12),0)</f>
        <v>0</v>
      </c>
      <c r="AO126" s="111">
        <f t="shared" si="535"/>
        <v>0</v>
      </c>
      <c r="AP126" s="111">
        <f t="shared" si="535"/>
        <v>0</v>
      </c>
      <c r="AQ126" s="111">
        <f t="shared" si="535"/>
        <v>0</v>
      </c>
      <c r="AR126" s="111">
        <f t="shared" si="535"/>
        <v>0</v>
      </c>
      <c r="AS126" s="111">
        <f t="shared" si="535"/>
        <v>0</v>
      </c>
      <c r="AT126" s="111">
        <f t="shared" si="535"/>
        <v>0</v>
      </c>
      <c r="AU126" s="111">
        <f t="shared" si="535"/>
        <v>0</v>
      </c>
      <c r="AV126" s="111">
        <f t="shared" si="535"/>
        <v>0</v>
      </c>
      <c r="AW126" s="111">
        <f t="shared" si="535"/>
        <v>0</v>
      </c>
      <c r="AX126" s="111">
        <f t="shared" si="24"/>
        <v>0</v>
      </c>
      <c r="AY126" s="111"/>
      <c r="AZ126" s="113">
        <f t="shared" si="25"/>
        <v>0</v>
      </c>
      <c r="BA126" s="111">
        <f t="shared" ref="BA126:BI126" si="536">IF(R125&lt;=0,0,IF($C126&lt;=SUM($AZ126:AZ126),0,IF(AO126+$C126-SUM($AZ126:AZ126)&gt;R125+AC126,R125+AC126-AO126,$C126-SUM($AZ126:AZ126))))</f>
        <v>0</v>
      </c>
      <c r="BB126" s="111">
        <f t="shared" si="536"/>
        <v>0</v>
      </c>
      <c r="BC126" s="111">
        <f t="shared" si="536"/>
        <v>0</v>
      </c>
      <c r="BD126" s="111">
        <f t="shared" si="536"/>
        <v>0</v>
      </c>
      <c r="BE126" s="111">
        <f t="shared" si="536"/>
        <v>0</v>
      </c>
      <c r="BF126" s="111">
        <f t="shared" si="536"/>
        <v>0</v>
      </c>
      <c r="BG126" s="111">
        <f t="shared" si="536"/>
        <v>0</v>
      </c>
      <c r="BH126" s="111">
        <f t="shared" si="536"/>
        <v>0</v>
      </c>
      <c r="BI126" s="111">
        <f t="shared" si="536"/>
        <v>0</v>
      </c>
      <c r="BJ126" s="53"/>
      <c r="BK126" s="53"/>
    </row>
    <row r="127" ht="10.5" customHeight="1">
      <c r="A127" s="107" t="str">
        <f t="shared" si="16"/>
        <v/>
      </c>
      <c r="B127" s="108" t="str">
        <f t="shared" si="17"/>
        <v>#N/A</v>
      </c>
      <c r="C127" s="109" t="str">
        <f t="shared" si="18"/>
        <v/>
      </c>
      <c r="D127" s="110"/>
      <c r="E127" s="111">
        <f t="shared" ref="E127:N127" si="537">AN127+AZ127</f>
        <v>0</v>
      </c>
      <c r="F127" s="111">
        <f t="shared" si="537"/>
        <v>0</v>
      </c>
      <c r="G127" s="111">
        <f t="shared" si="537"/>
        <v>0</v>
      </c>
      <c r="H127" s="111">
        <f t="shared" si="537"/>
        <v>0</v>
      </c>
      <c r="I127" s="111">
        <f t="shared" si="537"/>
        <v>0</v>
      </c>
      <c r="J127" s="111">
        <f t="shared" si="537"/>
        <v>0</v>
      </c>
      <c r="K127" s="111">
        <f t="shared" si="537"/>
        <v>0</v>
      </c>
      <c r="L127" s="111">
        <f t="shared" si="537"/>
        <v>0</v>
      </c>
      <c r="M127" s="111">
        <f t="shared" si="537"/>
        <v>0</v>
      </c>
      <c r="N127" s="111">
        <f t="shared" si="537"/>
        <v>0</v>
      </c>
      <c r="O127" s="112"/>
      <c r="P127" s="111">
        <f t="shared" si="11"/>
        <v>0</v>
      </c>
      <c r="Q127" s="111">
        <f t="shared" ref="Q127:Z127" si="538">IF(E$10=0,0,ROUND(Q126-(E127-AB127),2))</f>
        <v>0</v>
      </c>
      <c r="R127" s="111">
        <f t="shared" si="538"/>
        <v>0</v>
      </c>
      <c r="S127" s="111">
        <f t="shared" si="538"/>
        <v>0</v>
      </c>
      <c r="T127" s="111">
        <f t="shared" si="538"/>
        <v>0</v>
      </c>
      <c r="U127" s="111">
        <f t="shared" si="538"/>
        <v>0</v>
      </c>
      <c r="V127" s="111">
        <f t="shared" si="538"/>
        <v>0</v>
      </c>
      <c r="W127" s="111">
        <f t="shared" si="538"/>
        <v>0</v>
      </c>
      <c r="X127" s="111">
        <f t="shared" si="538"/>
        <v>0</v>
      </c>
      <c r="Y127" s="111">
        <f t="shared" si="538"/>
        <v>0</v>
      </c>
      <c r="Z127" s="111">
        <f t="shared" si="538"/>
        <v>0</v>
      </c>
      <c r="AA127" s="114"/>
      <c r="AB127" s="111">
        <f t="shared" ref="AB127:AK127" si="539">ROUND(Q126*E$11/12,2)</f>
        <v>0</v>
      </c>
      <c r="AC127" s="111">
        <f t="shared" si="539"/>
        <v>0</v>
      </c>
      <c r="AD127" s="111">
        <f t="shared" si="539"/>
        <v>0</v>
      </c>
      <c r="AE127" s="111">
        <f t="shared" si="539"/>
        <v>0</v>
      </c>
      <c r="AF127" s="111">
        <f t="shared" si="539"/>
        <v>0</v>
      </c>
      <c r="AG127" s="111">
        <f t="shared" si="539"/>
        <v>0</v>
      </c>
      <c r="AH127" s="111">
        <f t="shared" si="539"/>
        <v>0</v>
      </c>
      <c r="AI127" s="111">
        <f t="shared" si="539"/>
        <v>0</v>
      </c>
      <c r="AJ127" s="111">
        <f t="shared" si="539"/>
        <v>0</v>
      </c>
      <c r="AK127" s="111">
        <f t="shared" si="539"/>
        <v>0</v>
      </c>
      <c r="AL127" s="111">
        <f t="shared" si="22"/>
        <v>0</v>
      </c>
      <c r="AM127" s="115"/>
      <c r="AN127" s="111">
        <f t="shared" ref="AN127:AW127" si="540">IF(Q126&gt;0,IF((Q126+AB127)&lt;E$12,Q126+AB127,E$12),0)</f>
        <v>0</v>
      </c>
      <c r="AO127" s="111">
        <f t="shared" si="540"/>
        <v>0</v>
      </c>
      <c r="AP127" s="111">
        <f t="shared" si="540"/>
        <v>0</v>
      </c>
      <c r="AQ127" s="111">
        <f t="shared" si="540"/>
        <v>0</v>
      </c>
      <c r="AR127" s="111">
        <f t="shared" si="540"/>
        <v>0</v>
      </c>
      <c r="AS127" s="111">
        <f t="shared" si="540"/>
        <v>0</v>
      </c>
      <c r="AT127" s="111">
        <f t="shared" si="540"/>
        <v>0</v>
      </c>
      <c r="AU127" s="111">
        <f t="shared" si="540"/>
        <v>0</v>
      </c>
      <c r="AV127" s="111">
        <f t="shared" si="540"/>
        <v>0</v>
      </c>
      <c r="AW127" s="111">
        <f t="shared" si="540"/>
        <v>0</v>
      </c>
      <c r="AX127" s="111">
        <f t="shared" si="24"/>
        <v>0</v>
      </c>
      <c r="AY127" s="111"/>
      <c r="AZ127" s="113">
        <f t="shared" si="25"/>
        <v>0</v>
      </c>
      <c r="BA127" s="111">
        <f t="shared" ref="BA127:BI127" si="541">IF(R126&lt;=0,0,IF($C127&lt;=SUM($AZ127:AZ127),0,IF(AO127+$C127-SUM($AZ127:AZ127)&gt;R126+AC127,R126+AC127-AO127,$C127-SUM($AZ127:AZ127))))</f>
        <v>0</v>
      </c>
      <c r="BB127" s="111">
        <f t="shared" si="541"/>
        <v>0</v>
      </c>
      <c r="BC127" s="111">
        <f t="shared" si="541"/>
        <v>0</v>
      </c>
      <c r="BD127" s="111">
        <f t="shared" si="541"/>
        <v>0</v>
      </c>
      <c r="BE127" s="111">
        <f t="shared" si="541"/>
        <v>0</v>
      </c>
      <c r="BF127" s="111">
        <f t="shared" si="541"/>
        <v>0</v>
      </c>
      <c r="BG127" s="111">
        <f t="shared" si="541"/>
        <v>0</v>
      </c>
      <c r="BH127" s="111">
        <f t="shared" si="541"/>
        <v>0</v>
      </c>
      <c r="BI127" s="111">
        <f t="shared" si="541"/>
        <v>0</v>
      </c>
      <c r="BJ127" s="53"/>
      <c r="BK127" s="53"/>
    </row>
    <row r="128" ht="10.5" customHeight="1">
      <c r="A128" s="107" t="str">
        <f t="shared" si="16"/>
        <v/>
      </c>
      <c r="B128" s="108" t="str">
        <f t="shared" si="17"/>
        <v>#N/A</v>
      </c>
      <c r="C128" s="109" t="str">
        <f t="shared" si="18"/>
        <v/>
      </c>
      <c r="D128" s="110"/>
      <c r="E128" s="111">
        <f t="shared" ref="E128:N128" si="542">AN128+AZ128</f>
        <v>0</v>
      </c>
      <c r="F128" s="111">
        <f t="shared" si="542"/>
        <v>0</v>
      </c>
      <c r="G128" s="111">
        <f t="shared" si="542"/>
        <v>0</v>
      </c>
      <c r="H128" s="111">
        <f t="shared" si="542"/>
        <v>0</v>
      </c>
      <c r="I128" s="111">
        <f t="shared" si="542"/>
        <v>0</v>
      </c>
      <c r="J128" s="111">
        <f t="shared" si="542"/>
        <v>0</v>
      </c>
      <c r="K128" s="111">
        <f t="shared" si="542"/>
        <v>0</v>
      </c>
      <c r="L128" s="111">
        <f t="shared" si="542"/>
        <v>0</v>
      </c>
      <c r="M128" s="111">
        <f t="shared" si="542"/>
        <v>0</v>
      </c>
      <c r="N128" s="111">
        <f t="shared" si="542"/>
        <v>0</v>
      </c>
      <c r="O128" s="112"/>
      <c r="P128" s="111">
        <f t="shared" si="11"/>
        <v>0</v>
      </c>
      <c r="Q128" s="111">
        <f t="shared" ref="Q128:Z128" si="543">IF(E$10=0,0,ROUND(Q127-(E128-AB128),2))</f>
        <v>0</v>
      </c>
      <c r="R128" s="111">
        <f t="shared" si="543"/>
        <v>0</v>
      </c>
      <c r="S128" s="111">
        <f t="shared" si="543"/>
        <v>0</v>
      </c>
      <c r="T128" s="111">
        <f t="shared" si="543"/>
        <v>0</v>
      </c>
      <c r="U128" s="111">
        <f t="shared" si="543"/>
        <v>0</v>
      </c>
      <c r="V128" s="111">
        <f t="shared" si="543"/>
        <v>0</v>
      </c>
      <c r="W128" s="111">
        <f t="shared" si="543"/>
        <v>0</v>
      </c>
      <c r="X128" s="111">
        <f t="shared" si="543"/>
        <v>0</v>
      </c>
      <c r="Y128" s="111">
        <f t="shared" si="543"/>
        <v>0</v>
      </c>
      <c r="Z128" s="111">
        <f t="shared" si="543"/>
        <v>0</v>
      </c>
      <c r="AA128" s="114"/>
      <c r="AB128" s="111">
        <f t="shared" ref="AB128:AK128" si="544">ROUND(Q127*E$11/12,2)</f>
        <v>0</v>
      </c>
      <c r="AC128" s="111">
        <f t="shared" si="544"/>
        <v>0</v>
      </c>
      <c r="AD128" s="111">
        <f t="shared" si="544"/>
        <v>0</v>
      </c>
      <c r="AE128" s="111">
        <f t="shared" si="544"/>
        <v>0</v>
      </c>
      <c r="AF128" s="111">
        <f t="shared" si="544"/>
        <v>0</v>
      </c>
      <c r="AG128" s="111">
        <f t="shared" si="544"/>
        <v>0</v>
      </c>
      <c r="AH128" s="111">
        <f t="shared" si="544"/>
        <v>0</v>
      </c>
      <c r="AI128" s="111">
        <f t="shared" si="544"/>
        <v>0</v>
      </c>
      <c r="AJ128" s="111">
        <f t="shared" si="544"/>
        <v>0</v>
      </c>
      <c r="AK128" s="111">
        <f t="shared" si="544"/>
        <v>0</v>
      </c>
      <c r="AL128" s="111">
        <f t="shared" si="22"/>
        <v>0</v>
      </c>
      <c r="AM128" s="115"/>
      <c r="AN128" s="111">
        <f t="shared" ref="AN128:AW128" si="545">IF(Q127&gt;0,IF((Q127+AB128)&lt;E$12,Q127+AB128,E$12),0)</f>
        <v>0</v>
      </c>
      <c r="AO128" s="111">
        <f t="shared" si="545"/>
        <v>0</v>
      </c>
      <c r="AP128" s="111">
        <f t="shared" si="545"/>
        <v>0</v>
      </c>
      <c r="AQ128" s="111">
        <f t="shared" si="545"/>
        <v>0</v>
      </c>
      <c r="AR128" s="111">
        <f t="shared" si="545"/>
        <v>0</v>
      </c>
      <c r="AS128" s="111">
        <f t="shared" si="545"/>
        <v>0</v>
      </c>
      <c r="AT128" s="111">
        <f t="shared" si="545"/>
        <v>0</v>
      </c>
      <c r="AU128" s="111">
        <f t="shared" si="545"/>
        <v>0</v>
      </c>
      <c r="AV128" s="111">
        <f t="shared" si="545"/>
        <v>0</v>
      </c>
      <c r="AW128" s="111">
        <f t="shared" si="545"/>
        <v>0</v>
      </c>
      <c r="AX128" s="111">
        <f t="shared" si="24"/>
        <v>0</v>
      </c>
      <c r="AY128" s="111"/>
      <c r="AZ128" s="113">
        <f t="shared" si="25"/>
        <v>0</v>
      </c>
      <c r="BA128" s="111">
        <f t="shared" ref="BA128:BI128" si="546">IF(R127&lt;=0,0,IF($C128&lt;=SUM($AZ128:AZ128),0,IF(AO128+$C128-SUM($AZ128:AZ128)&gt;R127+AC128,R127+AC128-AO128,$C128-SUM($AZ128:AZ128))))</f>
        <v>0</v>
      </c>
      <c r="BB128" s="111">
        <f t="shared" si="546"/>
        <v>0</v>
      </c>
      <c r="BC128" s="111">
        <f t="shared" si="546"/>
        <v>0</v>
      </c>
      <c r="BD128" s="111">
        <f t="shared" si="546"/>
        <v>0</v>
      </c>
      <c r="BE128" s="111">
        <f t="shared" si="546"/>
        <v>0</v>
      </c>
      <c r="BF128" s="111">
        <f t="shared" si="546"/>
        <v>0</v>
      </c>
      <c r="BG128" s="111">
        <f t="shared" si="546"/>
        <v>0</v>
      </c>
      <c r="BH128" s="111">
        <f t="shared" si="546"/>
        <v>0</v>
      </c>
      <c r="BI128" s="111">
        <f t="shared" si="546"/>
        <v>0</v>
      </c>
      <c r="BJ128" s="53"/>
      <c r="BK128" s="53"/>
    </row>
    <row r="129" ht="10.5" customHeight="1">
      <c r="A129" s="107" t="str">
        <f t="shared" si="16"/>
        <v/>
      </c>
      <c r="B129" s="108" t="str">
        <f t="shared" si="17"/>
        <v>#N/A</v>
      </c>
      <c r="C129" s="109" t="str">
        <f t="shared" si="18"/>
        <v/>
      </c>
      <c r="D129" s="110"/>
      <c r="E129" s="111">
        <f t="shared" ref="E129:N129" si="547">AN129+AZ129</f>
        <v>0</v>
      </c>
      <c r="F129" s="111">
        <f t="shared" si="547"/>
        <v>0</v>
      </c>
      <c r="G129" s="111">
        <f t="shared" si="547"/>
        <v>0</v>
      </c>
      <c r="H129" s="111">
        <f t="shared" si="547"/>
        <v>0</v>
      </c>
      <c r="I129" s="111">
        <f t="shared" si="547"/>
        <v>0</v>
      </c>
      <c r="J129" s="111">
        <f t="shared" si="547"/>
        <v>0</v>
      </c>
      <c r="K129" s="111">
        <f t="shared" si="547"/>
        <v>0</v>
      </c>
      <c r="L129" s="111">
        <f t="shared" si="547"/>
        <v>0</v>
      </c>
      <c r="M129" s="111">
        <f t="shared" si="547"/>
        <v>0</v>
      </c>
      <c r="N129" s="111">
        <f t="shared" si="547"/>
        <v>0</v>
      </c>
      <c r="O129" s="112"/>
      <c r="P129" s="111">
        <f t="shared" si="11"/>
        <v>0</v>
      </c>
      <c r="Q129" s="111">
        <f t="shared" ref="Q129:Z129" si="548">IF(E$10=0,0,ROUND(Q128-(E129-AB129),2))</f>
        <v>0</v>
      </c>
      <c r="R129" s="111">
        <f t="shared" si="548"/>
        <v>0</v>
      </c>
      <c r="S129" s="111">
        <f t="shared" si="548"/>
        <v>0</v>
      </c>
      <c r="T129" s="111">
        <f t="shared" si="548"/>
        <v>0</v>
      </c>
      <c r="U129" s="111">
        <f t="shared" si="548"/>
        <v>0</v>
      </c>
      <c r="V129" s="111">
        <f t="shared" si="548"/>
        <v>0</v>
      </c>
      <c r="W129" s="111">
        <f t="shared" si="548"/>
        <v>0</v>
      </c>
      <c r="X129" s="111">
        <f t="shared" si="548"/>
        <v>0</v>
      </c>
      <c r="Y129" s="111">
        <f t="shared" si="548"/>
        <v>0</v>
      </c>
      <c r="Z129" s="111">
        <f t="shared" si="548"/>
        <v>0</v>
      </c>
      <c r="AA129" s="114"/>
      <c r="AB129" s="111">
        <f t="shared" ref="AB129:AK129" si="549">ROUND(Q128*E$11/12,2)</f>
        <v>0</v>
      </c>
      <c r="AC129" s="111">
        <f t="shared" si="549"/>
        <v>0</v>
      </c>
      <c r="AD129" s="111">
        <f t="shared" si="549"/>
        <v>0</v>
      </c>
      <c r="AE129" s="111">
        <f t="shared" si="549"/>
        <v>0</v>
      </c>
      <c r="AF129" s="111">
        <f t="shared" si="549"/>
        <v>0</v>
      </c>
      <c r="AG129" s="111">
        <f t="shared" si="549"/>
        <v>0</v>
      </c>
      <c r="AH129" s="111">
        <f t="shared" si="549"/>
        <v>0</v>
      </c>
      <c r="AI129" s="111">
        <f t="shared" si="549"/>
        <v>0</v>
      </c>
      <c r="AJ129" s="111">
        <f t="shared" si="549"/>
        <v>0</v>
      </c>
      <c r="AK129" s="111">
        <f t="shared" si="549"/>
        <v>0</v>
      </c>
      <c r="AL129" s="111">
        <f t="shared" si="22"/>
        <v>0</v>
      </c>
      <c r="AM129" s="115"/>
      <c r="AN129" s="111">
        <f t="shared" ref="AN129:AW129" si="550">IF(Q128&gt;0,IF((Q128+AB129)&lt;E$12,Q128+AB129,E$12),0)</f>
        <v>0</v>
      </c>
      <c r="AO129" s="111">
        <f t="shared" si="550"/>
        <v>0</v>
      </c>
      <c r="AP129" s="111">
        <f t="shared" si="550"/>
        <v>0</v>
      </c>
      <c r="AQ129" s="111">
        <f t="shared" si="550"/>
        <v>0</v>
      </c>
      <c r="AR129" s="111">
        <f t="shared" si="550"/>
        <v>0</v>
      </c>
      <c r="AS129" s="111">
        <f t="shared" si="550"/>
        <v>0</v>
      </c>
      <c r="AT129" s="111">
        <f t="shared" si="550"/>
        <v>0</v>
      </c>
      <c r="AU129" s="111">
        <f t="shared" si="550"/>
        <v>0</v>
      </c>
      <c r="AV129" s="111">
        <f t="shared" si="550"/>
        <v>0</v>
      </c>
      <c r="AW129" s="111">
        <f t="shared" si="550"/>
        <v>0</v>
      </c>
      <c r="AX129" s="111">
        <f t="shared" si="24"/>
        <v>0</v>
      </c>
      <c r="AY129" s="111"/>
      <c r="AZ129" s="113">
        <f t="shared" si="25"/>
        <v>0</v>
      </c>
      <c r="BA129" s="111">
        <f t="shared" ref="BA129:BI129" si="551">IF(R128&lt;=0,0,IF($C129&lt;=SUM($AZ129:AZ129),0,IF(AO129+$C129-SUM($AZ129:AZ129)&gt;R128+AC129,R128+AC129-AO129,$C129-SUM($AZ129:AZ129))))</f>
        <v>0</v>
      </c>
      <c r="BB129" s="111">
        <f t="shared" si="551"/>
        <v>0</v>
      </c>
      <c r="BC129" s="111">
        <f t="shared" si="551"/>
        <v>0</v>
      </c>
      <c r="BD129" s="111">
        <f t="shared" si="551"/>
        <v>0</v>
      </c>
      <c r="BE129" s="111">
        <f t="shared" si="551"/>
        <v>0</v>
      </c>
      <c r="BF129" s="111">
        <f t="shared" si="551"/>
        <v>0</v>
      </c>
      <c r="BG129" s="111">
        <f t="shared" si="551"/>
        <v>0</v>
      </c>
      <c r="BH129" s="111">
        <f t="shared" si="551"/>
        <v>0</v>
      </c>
      <c r="BI129" s="111">
        <f t="shared" si="551"/>
        <v>0</v>
      </c>
      <c r="BJ129" s="53"/>
      <c r="BK129" s="53"/>
    </row>
    <row r="130" ht="10.5" customHeight="1">
      <c r="A130" s="107" t="str">
        <f t="shared" si="16"/>
        <v/>
      </c>
      <c r="B130" s="108" t="str">
        <f t="shared" si="17"/>
        <v>#N/A</v>
      </c>
      <c r="C130" s="109" t="str">
        <f t="shared" si="18"/>
        <v/>
      </c>
      <c r="D130" s="110"/>
      <c r="E130" s="111">
        <f t="shared" ref="E130:N130" si="552">AN130+AZ130</f>
        <v>0</v>
      </c>
      <c r="F130" s="111">
        <f t="shared" si="552"/>
        <v>0</v>
      </c>
      <c r="G130" s="111">
        <f t="shared" si="552"/>
        <v>0</v>
      </c>
      <c r="H130" s="111">
        <f t="shared" si="552"/>
        <v>0</v>
      </c>
      <c r="I130" s="111">
        <f t="shared" si="552"/>
        <v>0</v>
      </c>
      <c r="J130" s="111">
        <f t="shared" si="552"/>
        <v>0</v>
      </c>
      <c r="K130" s="111">
        <f t="shared" si="552"/>
        <v>0</v>
      </c>
      <c r="L130" s="111">
        <f t="shared" si="552"/>
        <v>0</v>
      </c>
      <c r="M130" s="111">
        <f t="shared" si="552"/>
        <v>0</v>
      </c>
      <c r="N130" s="111">
        <f t="shared" si="552"/>
        <v>0</v>
      </c>
      <c r="O130" s="112"/>
      <c r="P130" s="111">
        <f t="shared" si="11"/>
        <v>0</v>
      </c>
      <c r="Q130" s="111">
        <f t="shared" ref="Q130:Z130" si="553">IF(E$10=0,0,ROUND(Q129-(E130-AB130),2))</f>
        <v>0</v>
      </c>
      <c r="R130" s="111">
        <f t="shared" si="553"/>
        <v>0</v>
      </c>
      <c r="S130" s="111">
        <f t="shared" si="553"/>
        <v>0</v>
      </c>
      <c r="T130" s="111">
        <f t="shared" si="553"/>
        <v>0</v>
      </c>
      <c r="U130" s="111">
        <f t="shared" si="553"/>
        <v>0</v>
      </c>
      <c r="V130" s="111">
        <f t="shared" si="553"/>
        <v>0</v>
      </c>
      <c r="W130" s="111">
        <f t="shared" si="553"/>
        <v>0</v>
      </c>
      <c r="X130" s="111">
        <f t="shared" si="553"/>
        <v>0</v>
      </c>
      <c r="Y130" s="111">
        <f t="shared" si="553"/>
        <v>0</v>
      </c>
      <c r="Z130" s="111">
        <f t="shared" si="553"/>
        <v>0</v>
      </c>
      <c r="AA130" s="114"/>
      <c r="AB130" s="111">
        <f t="shared" ref="AB130:AK130" si="554">ROUND(Q129*E$11/12,2)</f>
        <v>0</v>
      </c>
      <c r="AC130" s="111">
        <f t="shared" si="554"/>
        <v>0</v>
      </c>
      <c r="AD130" s="111">
        <f t="shared" si="554"/>
        <v>0</v>
      </c>
      <c r="AE130" s="111">
        <f t="shared" si="554"/>
        <v>0</v>
      </c>
      <c r="AF130" s="111">
        <f t="shared" si="554"/>
        <v>0</v>
      </c>
      <c r="AG130" s="111">
        <f t="shared" si="554"/>
        <v>0</v>
      </c>
      <c r="AH130" s="111">
        <f t="shared" si="554"/>
        <v>0</v>
      </c>
      <c r="AI130" s="111">
        <f t="shared" si="554"/>
        <v>0</v>
      </c>
      <c r="AJ130" s="111">
        <f t="shared" si="554"/>
        <v>0</v>
      </c>
      <c r="AK130" s="111">
        <f t="shared" si="554"/>
        <v>0</v>
      </c>
      <c r="AL130" s="111">
        <f t="shared" si="22"/>
        <v>0</v>
      </c>
      <c r="AM130" s="115"/>
      <c r="AN130" s="111">
        <f t="shared" ref="AN130:AW130" si="555">IF(Q129&gt;0,IF((Q129+AB130)&lt;E$12,Q129+AB130,E$12),0)</f>
        <v>0</v>
      </c>
      <c r="AO130" s="111">
        <f t="shared" si="555"/>
        <v>0</v>
      </c>
      <c r="AP130" s="111">
        <f t="shared" si="555"/>
        <v>0</v>
      </c>
      <c r="AQ130" s="111">
        <f t="shared" si="555"/>
        <v>0</v>
      </c>
      <c r="AR130" s="111">
        <f t="shared" si="555"/>
        <v>0</v>
      </c>
      <c r="AS130" s="111">
        <f t="shared" si="555"/>
        <v>0</v>
      </c>
      <c r="AT130" s="111">
        <f t="shared" si="555"/>
        <v>0</v>
      </c>
      <c r="AU130" s="111">
        <f t="shared" si="555"/>
        <v>0</v>
      </c>
      <c r="AV130" s="111">
        <f t="shared" si="555"/>
        <v>0</v>
      </c>
      <c r="AW130" s="111">
        <f t="shared" si="555"/>
        <v>0</v>
      </c>
      <c r="AX130" s="111">
        <f t="shared" si="24"/>
        <v>0</v>
      </c>
      <c r="AY130" s="111"/>
      <c r="AZ130" s="113">
        <f t="shared" si="25"/>
        <v>0</v>
      </c>
      <c r="BA130" s="111">
        <f t="shared" ref="BA130:BI130" si="556">IF(R129&lt;=0,0,IF($C130&lt;=SUM($AZ130:AZ130),0,IF(AO130+$C130-SUM($AZ130:AZ130)&gt;R129+AC130,R129+AC130-AO130,$C130-SUM($AZ130:AZ130))))</f>
        <v>0</v>
      </c>
      <c r="BB130" s="111">
        <f t="shared" si="556"/>
        <v>0</v>
      </c>
      <c r="BC130" s="111">
        <f t="shared" si="556"/>
        <v>0</v>
      </c>
      <c r="BD130" s="111">
        <f t="shared" si="556"/>
        <v>0</v>
      </c>
      <c r="BE130" s="111">
        <f t="shared" si="556"/>
        <v>0</v>
      </c>
      <c r="BF130" s="111">
        <f t="shared" si="556"/>
        <v>0</v>
      </c>
      <c r="BG130" s="111">
        <f t="shared" si="556"/>
        <v>0</v>
      </c>
      <c r="BH130" s="111">
        <f t="shared" si="556"/>
        <v>0</v>
      </c>
      <c r="BI130" s="111">
        <f t="shared" si="556"/>
        <v>0</v>
      </c>
      <c r="BJ130" s="53"/>
      <c r="BK130" s="53"/>
    </row>
    <row r="131" ht="10.5" customHeight="1">
      <c r="A131" s="107" t="str">
        <f t="shared" si="16"/>
        <v/>
      </c>
      <c r="B131" s="108" t="str">
        <f t="shared" si="17"/>
        <v>#N/A</v>
      </c>
      <c r="C131" s="109" t="str">
        <f t="shared" si="18"/>
        <v/>
      </c>
      <c r="D131" s="110"/>
      <c r="E131" s="111">
        <f t="shared" ref="E131:N131" si="557">AN131+AZ131</f>
        <v>0</v>
      </c>
      <c r="F131" s="111">
        <f t="shared" si="557"/>
        <v>0</v>
      </c>
      <c r="G131" s="111">
        <f t="shared" si="557"/>
        <v>0</v>
      </c>
      <c r="H131" s="111">
        <f t="shared" si="557"/>
        <v>0</v>
      </c>
      <c r="I131" s="111">
        <f t="shared" si="557"/>
        <v>0</v>
      </c>
      <c r="J131" s="111">
        <f t="shared" si="557"/>
        <v>0</v>
      </c>
      <c r="K131" s="111">
        <f t="shared" si="557"/>
        <v>0</v>
      </c>
      <c r="L131" s="111">
        <f t="shared" si="557"/>
        <v>0</v>
      </c>
      <c r="M131" s="111">
        <f t="shared" si="557"/>
        <v>0</v>
      </c>
      <c r="N131" s="111">
        <f t="shared" si="557"/>
        <v>0</v>
      </c>
      <c r="O131" s="112"/>
      <c r="P131" s="111">
        <f t="shared" si="11"/>
        <v>0</v>
      </c>
      <c r="Q131" s="111">
        <f t="shared" ref="Q131:Z131" si="558">IF(E$10=0,0,ROUND(Q130-(E131-AB131),2))</f>
        <v>0</v>
      </c>
      <c r="R131" s="111">
        <f t="shared" si="558"/>
        <v>0</v>
      </c>
      <c r="S131" s="111">
        <f t="shared" si="558"/>
        <v>0</v>
      </c>
      <c r="T131" s="111">
        <f t="shared" si="558"/>
        <v>0</v>
      </c>
      <c r="U131" s="111">
        <f t="shared" si="558"/>
        <v>0</v>
      </c>
      <c r="V131" s="111">
        <f t="shared" si="558"/>
        <v>0</v>
      </c>
      <c r="W131" s="111">
        <f t="shared" si="558"/>
        <v>0</v>
      </c>
      <c r="X131" s="111">
        <f t="shared" si="558"/>
        <v>0</v>
      </c>
      <c r="Y131" s="111">
        <f t="shared" si="558"/>
        <v>0</v>
      </c>
      <c r="Z131" s="111">
        <f t="shared" si="558"/>
        <v>0</v>
      </c>
      <c r="AA131" s="114"/>
      <c r="AB131" s="111">
        <f t="shared" ref="AB131:AK131" si="559">ROUND(Q130*E$11/12,2)</f>
        <v>0</v>
      </c>
      <c r="AC131" s="111">
        <f t="shared" si="559"/>
        <v>0</v>
      </c>
      <c r="AD131" s="111">
        <f t="shared" si="559"/>
        <v>0</v>
      </c>
      <c r="AE131" s="111">
        <f t="shared" si="559"/>
        <v>0</v>
      </c>
      <c r="AF131" s="111">
        <f t="shared" si="559"/>
        <v>0</v>
      </c>
      <c r="AG131" s="111">
        <f t="shared" si="559"/>
        <v>0</v>
      </c>
      <c r="AH131" s="111">
        <f t="shared" si="559"/>
        <v>0</v>
      </c>
      <c r="AI131" s="111">
        <f t="shared" si="559"/>
        <v>0</v>
      </c>
      <c r="AJ131" s="111">
        <f t="shared" si="559"/>
        <v>0</v>
      </c>
      <c r="AK131" s="111">
        <f t="shared" si="559"/>
        <v>0</v>
      </c>
      <c r="AL131" s="111">
        <f t="shared" si="22"/>
        <v>0</v>
      </c>
      <c r="AM131" s="115"/>
      <c r="AN131" s="111">
        <f t="shared" ref="AN131:AW131" si="560">IF(Q130&gt;0,IF((Q130+AB131)&lt;E$12,Q130+AB131,E$12),0)</f>
        <v>0</v>
      </c>
      <c r="AO131" s="111">
        <f t="shared" si="560"/>
        <v>0</v>
      </c>
      <c r="AP131" s="111">
        <f t="shared" si="560"/>
        <v>0</v>
      </c>
      <c r="AQ131" s="111">
        <f t="shared" si="560"/>
        <v>0</v>
      </c>
      <c r="AR131" s="111">
        <f t="shared" si="560"/>
        <v>0</v>
      </c>
      <c r="AS131" s="111">
        <f t="shared" si="560"/>
        <v>0</v>
      </c>
      <c r="AT131" s="111">
        <f t="shared" si="560"/>
        <v>0</v>
      </c>
      <c r="AU131" s="111">
        <f t="shared" si="560"/>
        <v>0</v>
      </c>
      <c r="AV131" s="111">
        <f t="shared" si="560"/>
        <v>0</v>
      </c>
      <c r="AW131" s="111">
        <f t="shared" si="560"/>
        <v>0</v>
      </c>
      <c r="AX131" s="111">
        <f t="shared" si="24"/>
        <v>0</v>
      </c>
      <c r="AY131" s="111"/>
      <c r="AZ131" s="113">
        <f t="shared" si="25"/>
        <v>0</v>
      </c>
      <c r="BA131" s="111">
        <f t="shared" ref="BA131:BI131" si="561">IF(R130&lt;=0,0,IF($C131&lt;=SUM($AZ131:AZ131),0,IF(AO131+$C131-SUM($AZ131:AZ131)&gt;R130+AC131,R130+AC131-AO131,$C131-SUM($AZ131:AZ131))))</f>
        <v>0</v>
      </c>
      <c r="BB131" s="111">
        <f t="shared" si="561"/>
        <v>0</v>
      </c>
      <c r="BC131" s="111">
        <f t="shared" si="561"/>
        <v>0</v>
      </c>
      <c r="BD131" s="111">
        <f t="shared" si="561"/>
        <v>0</v>
      </c>
      <c r="BE131" s="111">
        <f t="shared" si="561"/>
        <v>0</v>
      </c>
      <c r="BF131" s="111">
        <f t="shared" si="561"/>
        <v>0</v>
      </c>
      <c r="BG131" s="111">
        <f t="shared" si="561"/>
        <v>0</v>
      </c>
      <c r="BH131" s="111">
        <f t="shared" si="561"/>
        <v>0</v>
      </c>
      <c r="BI131" s="111">
        <f t="shared" si="561"/>
        <v>0</v>
      </c>
      <c r="BJ131" s="53"/>
      <c r="BK131" s="53"/>
    </row>
    <row r="132" ht="10.5" customHeight="1">
      <c r="A132" s="107" t="str">
        <f t="shared" si="16"/>
        <v/>
      </c>
      <c r="B132" s="108" t="str">
        <f t="shared" si="17"/>
        <v>#N/A</v>
      </c>
      <c r="C132" s="109" t="str">
        <f t="shared" si="18"/>
        <v/>
      </c>
      <c r="D132" s="110"/>
      <c r="E132" s="111">
        <f t="shared" ref="E132:N132" si="562">AN132+AZ132</f>
        <v>0</v>
      </c>
      <c r="F132" s="111">
        <f t="shared" si="562"/>
        <v>0</v>
      </c>
      <c r="G132" s="111">
        <f t="shared" si="562"/>
        <v>0</v>
      </c>
      <c r="H132" s="111">
        <f t="shared" si="562"/>
        <v>0</v>
      </c>
      <c r="I132" s="111">
        <f t="shared" si="562"/>
        <v>0</v>
      </c>
      <c r="J132" s="111">
        <f t="shared" si="562"/>
        <v>0</v>
      </c>
      <c r="K132" s="111">
        <f t="shared" si="562"/>
        <v>0</v>
      </c>
      <c r="L132" s="111">
        <f t="shared" si="562"/>
        <v>0</v>
      </c>
      <c r="M132" s="111">
        <f t="shared" si="562"/>
        <v>0</v>
      </c>
      <c r="N132" s="111">
        <f t="shared" si="562"/>
        <v>0</v>
      </c>
      <c r="O132" s="112"/>
      <c r="P132" s="111">
        <f t="shared" si="11"/>
        <v>0</v>
      </c>
      <c r="Q132" s="111">
        <f t="shared" ref="Q132:Z132" si="563">IF(E$10=0,0,ROUND(Q131-(E132-AB132),2))</f>
        <v>0</v>
      </c>
      <c r="R132" s="111">
        <f t="shared" si="563"/>
        <v>0</v>
      </c>
      <c r="S132" s="111">
        <f t="shared" si="563"/>
        <v>0</v>
      </c>
      <c r="T132" s="111">
        <f t="shared" si="563"/>
        <v>0</v>
      </c>
      <c r="U132" s="111">
        <f t="shared" si="563"/>
        <v>0</v>
      </c>
      <c r="V132" s="111">
        <f t="shared" si="563"/>
        <v>0</v>
      </c>
      <c r="W132" s="111">
        <f t="shared" si="563"/>
        <v>0</v>
      </c>
      <c r="X132" s="111">
        <f t="shared" si="563"/>
        <v>0</v>
      </c>
      <c r="Y132" s="111">
        <f t="shared" si="563"/>
        <v>0</v>
      </c>
      <c r="Z132" s="111">
        <f t="shared" si="563"/>
        <v>0</v>
      </c>
      <c r="AA132" s="114"/>
      <c r="AB132" s="111">
        <f t="shared" ref="AB132:AK132" si="564">ROUND(Q131*E$11/12,2)</f>
        <v>0</v>
      </c>
      <c r="AC132" s="111">
        <f t="shared" si="564"/>
        <v>0</v>
      </c>
      <c r="AD132" s="111">
        <f t="shared" si="564"/>
        <v>0</v>
      </c>
      <c r="AE132" s="111">
        <f t="shared" si="564"/>
        <v>0</v>
      </c>
      <c r="AF132" s="111">
        <f t="shared" si="564"/>
        <v>0</v>
      </c>
      <c r="AG132" s="111">
        <f t="shared" si="564"/>
        <v>0</v>
      </c>
      <c r="AH132" s="111">
        <f t="shared" si="564"/>
        <v>0</v>
      </c>
      <c r="AI132" s="111">
        <f t="shared" si="564"/>
        <v>0</v>
      </c>
      <c r="AJ132" s="111">
        <f t="shared" si="564"/>
        <v>0</v>
      </c>
      <c r="AK132" s="111">
        <f t="shared" si="564"/>
        <v>0</v>
      </c>
      <c r="AL132" s="111">
        <f t="shared" si="22"/>
        <v>0</v>
      </c>
      <c r="AM132" s="115"/>
      <c r="AN132" s="111">
        <f t="shared" ref="AN132:AW132" si="565">IF(Q131&gt;0,IF((Q131+AB132)&lt;E$12,Q131+AB132,E$12),0)</f>
        <v>0</v>
      </c>
      <c r="AO132" s="111">
        <f t="shared" si="565"/>
        <v>0</v>
      </c>
      <c r="AP132" s="111">
        <f t="shared" si="565"/>
        <v>0</v>
      </c>
      <c r="AQ132" s="111">
        <f t="shared" si="565"/>
        <v>0</v>
      </c>
      <c r="AR132" s="111">
        <f t="shared" si="565"/>
        <v>0</v>
      </c>
      <c r="AS132" s="111">
        <f t="shared" si="565"/>
        <v>0</v>
      </c>
      <c r="AT132" s="111">
        <f t="shared" si="565"/>
        <v>0</v>
      </c>
      <c r="AU132" s="111">
        <f t="shared" si="565"/>
        <v>0</v>
      </c>
      <c r="AV132" s="111">
        <f t="shared" si="565"/>
        <v>0</v>
      </c>
      <c r="AW132" s="111">
        <f t="shared" si="565"/>
        <v>0</v>
      </c>
      <c r="AX132" s="111">
        <f t="shared" si="24"/>
        <v>0</v>
      </c>
      <c r="AY132" s="111"/>
      <c r="AZ132" s="113">
        <f t="shared" si="25"/>
        <v>0</v>
      </c>
      <c r="BA132" s="111">
        <f t="shared" ref="BA132:BI132" si="566">IF(R131&lt;=0,0,IF($C132&lt;=SUM($AZ132:AZ132),0,IF(AO132+$C132-SUM($AZ132:AZ132)&gt;R131+AC132,R131+AC132-AO132,$C132-SUM($AZ132:AZ132))))</f>
        <v>0</v>
      </c>
      <c r="BB132" s="111">
        <f t="shared" si="566"/>
        <v>0</v>
      </c>
      <c r="BC132" s="111">
        <f t="shared" si="566"/>
        <v>0</v>
      </c>
      <c r="BD132" s="111">
        <f t="shared" si="566"/>
        <v>0</v>
      </c>
      <c r="BE132" s="111">
        <f t="shared" si="566"/>
        <v>0</v>
      </c>
      <c r="BF132" s="111">
        <f t="shared" si="566"/>
        <v>0</v>
      </c>
      <c r="BG132" s="111">
        <f t="shared" si="566"/>
        <v>0</v>
      </c>
      <c r="BH132" s="111">
        <f t="shared" si="566"/>
        <v>0</v>
      </c>
      <c r="BI132" s="111">
        <f t="shared" si="566"/>
        <v>0</v>
      </c>
      <c r="BJ132" s="53"/>
      <c r="BK132" s="53"/>
    </row>
    <row r="133" ht="10.5" customHeight="1">
      <c r="A133" s="107" t="str">
        <f t="shared" si="16"/>
        <v/>
      </c>
      <c r="B133" s="108" t="str">
        <f t="shared" si="17"/>
        <v>#N/A</v>
      </c>
      <c r="C133" s="109" t="str">
        <f t="shared" si="18"/>
        <v/>
      </c>
      <c r="D133" s="110"/>
      <c r="E133" s="111">
        <f t="shared" ref="E133:N133" si="567">AN133+AZ133</f>
        <v>0</v>
      </c>
      <c r="F133" s="111">
        <f t="shared" si="567"/>
        <v>0</v>
      </c>
      <c r="G133" s="111">
        <f t="shared" si="567"/>
        <v>0</v>
      </c>
      <c r="H133" s="111">
        <f t="shared" si="567"/>
        <v>0</v>
      </c>
      <c r="I133" s="111">
        <f t="shared" si="567"/>
        <v>0</v>
      </c>
      <c r="J133" s="111">
        <f t="shared" si="567"/>
        <v>0</v>
      </c>
      <c r="K133" s="111">
        <f t="shared" si="567"/>
        <v>0</v>
      </c>
      <c r="L133" s="111">
        <f t="shared" si="567"/>
        <v>0</v>
      </c>
      <c r="M133" s="111">
        <f t="shared" si="567"/>
        <v>0</v>
      </c>
      <c r="N133" s="111">
        <f t="shared" si="567"/>
        <v>0</v>
      </c>
      <c r="O133" s="112"/>
      <c r="P133" s="111">
        <f t="shared" si="11"/>
        <v>0</v>
      </c>
      <c r="Q133" s="111">
        <f t="shared" ref="Q133:Z133" si="568">IF(E$10=0,0,ROUND(Q132-(E133-AB133),2))</f>
        <v>0</v>
      </c>
      <c r="R133" s="111">
        <f t="shared" si="568"/>
        <v>0</v>
      </c>
      <c r="S133" s="111">
        <f t="shared" si="568"/>
        <v>0</v>
      </c>
      <c r="T133" s="111">
        <f t="shared" si="568"/>
        <v>0</v>
      </c>
      <c r="U133" s="111">
        <f t="shared" si="568"/>
        <v>0</v>
      </c>
      <c r="V133" s="111">
        <f t="shared" si="568"/>
        <v>0</v>
      </c>
      <c r="W133" s="111">
        <f t="shared" si="568"/>
        <v>0</v>
      </c>
      <c r="X133" s="111">
        <f t="shared" si="568"/>
        <v>0</v>
      </c>
      <c r="Y133" s="111">
        <f t="shared" si="568"/>
        <v>0</v>
      </c>
      <c r="Z133" s="111">
        <f t="shared" si="568"/>
        <v>0</v>
      </c>
      <c r="AA133" s="114"/>
      <c r="AB133" s="111">
        <f t="shared" ref="AB133:AK133" si="569">ROUND(Q132*E$11/12,2)</f>
        <v>0</v>
      </c>
      <c r="AC133" s="111">
        <f t="shared" si="569"/>
        <v>0</v>
      </c>
      <c r="AD133" s="111">
        <f t="shared" si="569"/>
        <v>0</v>
      </c>
      <c r="AE133" s="111">
        <f t="shared" si="569"/>
        <v>0</v>
      </c>
      <c r="AF133" s="111">
        <f t="shared" si="569"/>
        <v>0</v>
      </c>
      <c r="AG133" s="111">
        <f t="shared" si="569"/>
        <v>0</v>
      </c>
      <c r="AH133" s="111">
        <f t="shared" si="569"/>
        <v>0</v>
      </c>
      <c r="AI133" s="111">
        <f t="shared" si="569"/>
        <v>0</v>
      </c>
      <c r="AJ133" s="111">
        <f t="shared" si="569"/>
        <v>0</v>
      </c>
      <c r="AK133" s="111">
        <f t="shared" si="569"/>
        <v>0</v>
      </c>
      <c r="AL133" s="111">
        <f t="shared" si="22"/>
        <v>0</v>
      </c>
      <c r="AM133" s="115"/>
      <c r="AN133" s="111">
        <f t="shared" ref="AN133:AW133" si="570">IF(Q132&gt;0,IF((Q132+AB133)&lt;E$12,Q132+AB133,E$12),0)</f>
        <v>0</v>
      </c>
      <c r="AO133" s="111">
        <f t="shared" si="570"/>
        <v>0</v>
      </c>
      <c r="AP133" s="111">
        <f t="shared" si="570"/>
        <v>0</v>
      </c>
      <c r="AQ133" s="111">
        <f t="shared" si="570"/>
        <v>0</v>
      </c>
      <c r="AR133" s="111">
        <f t="shared" si="570"/>
        <v>0</v>
      </c>
      <c r="AS133" s="111">
        <f t="shared" si="570"/>
        <v>0</v>
      </c>
      <c r="AT133" s="111">
        <f t="shared" si="570"/>
        <v>0</v>
      </c>
      <c r="AU133" s="111">
        <f t="shared" si="570"/>
        <v>0</v>
      </c>
      <c r="AV133" s="111">
        <f t="shared" si="570"/>
        <v>0</v>
      </c>
      <c r="AW133" s="111">
        <f t="shared" si="570"/>
        <v>0</v>
      </c>
      <c r="AX133" s="111">
        <f t="shared" si="24"/>
        <v>0</v>
      </c>
      <c r="AY133" s="111"/>
      <c r="AZ133" s="113">
        <f t="shared" si="25"/>
        <v>0</v>
      </c>
      <c r="BA133" s="111">
        <f t="shared" ref="BA133:BI133" si="571">IF(R132&lt;=0,0,IF($C133&lt;=SUM($AZ133:AZ133),0,IF(AO133+$C133-SUM($AZ133:AZ133)&gt;R132+AC133,R132+AC133-AO133,$C133-SUM($AZ133:AZ133))))</f>
        <v>0</v>
      </c>
      <c r="BB133" s="111">
        <f t="shared" si="571"/>
        <v>0</v>
      </c>
      <c r="BC133" s="111">
        <f t="shared" si="571"/>
        <v>0</v>
      </c>
      <c r="BD133" s="111">
        <f t="shared" si="571"/>
        <v>0</v>
      </c>
      <c r="BE133" s="111">
        <f t="shared" si="571"/>
        <v>0</v>
      </c>
      <c r="BF133" s="111">
        <f t="shared" si="571"/>
        <v>0</v>
      </c>
      <c r="BG133" s="111">
        <f t="shared" si="571"/>
        <v>0</v>
      </c>
      <c r="BH133" s="111">
        <f t="shared" si="571"/>
        <v>0</v>
      </c>
      <c r="BI133" s="111">
        <f t="shared" si="571"/>
        <v>0</v>
      </c>
      <c r="BJ133" s="53"/>
      <c r="BK133" s="53"/>
    </row>
    <row r="134" ht="10.5" customHeight="1">
      <c r="A134" s="107" t="str">
        <f t="shared" si="16"/>
        <v/>
      </c>
      <c r="B134" s="108" t="str">
        <f t="shared" si="17"/>
        <v>#N/A</v>
      </c>
      <c r="C134" s="109" t="str">
        <f t="shared" si="18"/>
        <v/>
      </c>
      <c r="D134" s="110"/>
      <c r="E134" s="111">
        <f t="shared" ref="E134:N134" si="572">AN134+AZ134</f>
        <v>0</v>
      </c>
      <c r="F134" s="111">
        <f t="shared" si="572"/>
        <v>0</v>
      </c>
      <c r="G134" s="111">
        <f t="shared" si="572"/>
        <v>0</v>
      </c>
      <c r="H134" s="111">
        <f t="shared" si="572"/>
        <v>0</v>
      </c>
      <c r="I134" s="111">
        <f t="shared" si="572"/>
        <v>0</v>
      </c>
      <c r="J134" s="111">
        <f t="shared" si="572"/>
        <v>0</v>
      </c>
      <c r="K134" s="111">
        <f t="shared" si="572"/>
        <v>0</v>
      </c>
      <c r="L134" s="111">
        <f t="shared" si="572"/>
        <v>0</v>
      </c>
      <c r="M134" s="111">
        <f t="shared" si="572"/>
        <v>0</v>
      </c>
      <c r="N134" s="111">
        <f t="shared" si="572"/>
        <v>0</v>
      </c>
      <c r="O134" s="112"/>
      <c r="P134" s="111">
        <f t="shared" si="11"/>
        <v>0</v>
      </c>
      <c r="Q134" s="111">
        <f t="shared" ref="Q134:Z134" si="573">IF(E$10=0,0,ROUND(Q133-(E134-AB134),2))</f>
        <v>0</v>
      </c>
      <c r="R134" s="111">
        <f t="shared" si="573"/>
        <v>0</v>
      </c>
      <c r="S134" s="111">
        <f t="shared" si="573"/>
        <v>0</v>
      </c>
      <c r="T134" s="111">
        <f t="shared" si="573"/>
        <v>0</v>
      </c>
      <c r="U134" s="111">
        <f t="shared" si="573"/>
        <v>0</v>
      </c>
      <c r="V134" s="111">
        <f t="shared" si="573"/>
        <v>0</v>
      </c>
      <c r="W134" s="111">
        <f t="shared" si="573"/>
        <v>0</v>
      </c>
      <c r="X134" s="111">
        <f t="shared" si="573"/>
        <v>0</v>
      </c>
      <c r="Y134" s="111">
        <f t="shared" si="573"/>
        <v>0</v>
      </c>
      <c r="Z134" s="111">
        <f t="shared" si="573"/>
        <v>0</v>
      </c>
      <c r="AA134" s="114"/>
      <c r="AB134" s="111">
        <f t="shared" ref="AB134:AK134" si="574">ROUND(Q133*E$11/12,2)</f>
        <v>0</v>
      </c>
      <c r="AC134" s="111">
        <f t="shared" si="574"/>
        <v>0</v>
      </c>
      <c r="AD134" s="111">
        <f t="shared" si="574"/>
        <v>0</v>
      </c>
      <c r="AE134" s="111">
        <f t="shared" si="574"/>
        <v>0</v>
      </c>
      <c r="AF134" s="111">
        <f t="shared" si="574"/>
        <v>0</v>
      </c>
      <c r="AG134" s="111">
        <f t="shared" si="574"/>
        <v>0</v>
      </c>
      <c r="AH134" s="111">
        <f t="shared" si="574"/>
        <v>0</v>
      </c>
      <c r="AI134" s="111">
        <f t="shared" si="574"/>
        <v>0</v>
      </c>
      <c r="AJ134" s="111">
        <f t="shared" si="574"/>
        <v>0</v>
      </c>
      <c r="AK134" s="111">
        <f t="shared" si="574"/>
        <v>0</v>
      </c>
      <c r="AL134" s="111">
        <f t="shared" si="22"/>
        <v>0</v>
      </c>
      <c r="AM134" s="115"/>
      <c r="AN134" s="111">
        <f t="shared" ref="AN134:AW134" si="575">IF(Q133&gt;0,IF((Q133+AB134)&lt;E$12,Q133+AB134,E$12),0)</f>
        <v>0</v>
      </c>
      <c r="AO134" s="111">
        <f t="shared" si="575"/>
        <v>0</v>
      </c>
      <c r="AP134" s="111">
        <f t="shared" si="575"/>
        <v>0</v>
      </c>
      <c r="AQ134" s="111">
        <f t="shared" si="575"/>
        <v>0</v>
      </c>
      <c r="AR134" s="111">
        <f t="shared" si="575"/>
        <v>0</v>
      </c>
      <c r="AS134" s="111">
        <f t="shared" si="575"/>
        <v>0</v>
      </c>
      <c r="AT134" s="111">
        <f t="shared" si="575"/>
        <v>0</v>
      </c>
      <c r="AU134" s="111">
        <f t="shared" si="575"/>
        <v>0</v>
      </c>
      <c r="AV134" s="111">
        <f t="shared" si="575"/>
        <v>0</v>
      </c>
      <c r="AW134" s="111">
        <f t="shared" si="575"/>
        <v>0</v>
      </c>
      <c r="AX134" s="111">
        <f t="shared" si="24"/>
        <v>0</v>
      </c>
      <c r="AY134" s="111"/>
      <c r="AZ134" s="113">
        <f t="shared" si="25"/>
        <v>0</v>
      </c>
      <c r="BA134" s="111">
        <f t="shared" ref="BA134:BI134" si="576">IF(R133&lt;=0,0,IF($C134&lt;=SUM($AZ134:AZ134),0,IF(AO134+$C134-SUM($AZ134:AZ134)&gt;R133+AC134,R133+AC134-AO134,$C134-SUM($AZ134:AZ134))))</f>
        <v>0</v>
      </c>
      <c r="BB134" s="111">
        <f t="shared" si="576"/>
        <v>0</v>
      </c>
      <c r="BC134" s="111">
        <f t="shared" si="576"/>
        <v>0</v>
      </c>
      <c r="BD134" s="111">
        <f t="shared" si="576"/>
        <v>0</v>
      </c>
      <c r="BE134" s="111">
        <f t="shared" si="576"/>
        <v>0</v>
      </c>
      <c r="BF134" s="111">
        <f t="shared" si="576"/>
        <v>0</v>
      </c>
      <c r="BG134" s="111">
        <f t="shared" si="576"/>
        <v>0</v>
      </c>
      <c r="BH134" s="111">
        <f t="shared" si="576"/>
        <v>0</v>
      </c>
      <c r="BI134" s="111">
        <f t="shared" si="576"/>
        <v>0</v>
      </c>
      <c r="BJ134" s="53"/>
      <c r="BK134" s="53"/>
    </row>
    <row r="135" ht="10.5" customHeight="1">
      <c r="A135" s="107" t="str">
        <f t="shared" si="16"/>
        <v/>
      </c>
      <c r="B135" s="108" t="str">
        <f t="shared" si="17"/>
        <v>#N/A</v>
      </c>
      <c r="C135" s="109" t="str">
        <f t="shared" si="18"/>
        <v/>
      </c>
      <c r="D135" s="110"/>
      <c r="E135" s="111">
        <f t="shared" ref="E135:N135" si="577">AN135+AZ135</f>
        <v>0</v>
      </c>
      <c r="F135" s="111">
        <f t="shared" si="577"/>
        <v>0</v>
      </c>
      <c r="G135" s="111">
        <f t="shared" si="577"/>
        <v>0</v>
      </c>
      <c r="H135" s="111">
        <f t="shared" si="577"/>
        <v>0</v>
      </c>
      <c r="I135" s="111">
        <f t="shared" si="577"/>
        <v>0</v>
      </c>
      <c r="J135" s="111">
        <f t="shared" si="577"/>
        <v>0</v>
      </c>
      <c r="K135" s="111">
        <f t="shared" si="577"/>
        <v>0</v>
      </c>
      <c r="L135" s="111">
        <f t="shared" si="577"/>
        <v>0</v>
      </c>
      <c r="M135" s="111">
        <f t="shared" si="577"/>
        <v>0</v>
      </c>
      <c r="N135" s="111">
        <f t="shared" si="577"/>
        <v>0</v>
      </c>
      <c r="O135" s="112"/>
      <c r="P135" s="111">
        <f t="shared" si="11"/>
        <v>0</v>
      </c>
      <c r="Q135" s="111">
        <f t="shared" ref="Q135:Z135" si="578">IF(E$10=0,0,ROUND(Q134-(E135-AB135),2))</f>
        <v>0</v>
      </c>
      <c r="R135" s="111">
        <f t="shared" si="578"/>
        <v>0</v>
      </c>
      <c r="S135" s="111">
        <f t="shared" si="578"/>
        <v>0</v>
      </c>
      <c r="T135" s="111">
        <f t="shared" si="578"/>
        <v>0</v>
      </c>
      <c r="U135" s="111">
        <f t="shared" si="578"/>
        <v>0</v>
      </c>
      <c r="V135" s="111">
        <f t="shared" si="578"/>
        <v>0</v>
      </c>
      <c r="W135" s="111">
        <f t="shared" si="578"/>
        <v>0</v>
      </c>
      <c r="X135" s="111">
        <f t="shared" si="578"/>
        <v>0</v>
      </c>
      <c r="Y135" s="111">
        <f t="shared" si="578"/>
        <v>0</v>
      </c>
      <c r="Z135" s="111">
        <f t="shared" si="578"/>
        <v>0</v>
      </c>
      <c r="AA135" s="114"/>
      <c r="AB135" s="111">
        <f t="shared" ref="AB135:AK135" si="579">ROUND(Q134*E$11/12,2)</f>
        <v>0</v>
      </c>
      <c r="AC135" s="111">
        <f t="shared" si="579"/>
        <v>0</v>
      </c>
      <c r="AD135" s="111">
        <f t="shared" si="579"/>
        <v>0</v>
      </c>
      <c r="AE135" s="111">
        <f t="shared" si="579"/>
        <v>0</v>
      </c>
      <c r="AF135" s="111">
        <f t="shared" si="579"/>
        <v>0</v>
      </c>
      <c r="AG135" s="111">
        <f t="shared" si="579"/>
        <v>0</v>
      </c>
      <c r="AH135" s="111">
        <f t="shared" si="579"/>
        <v>0</v>
      </c>
      <c r="AI135" s="111">
        <f t="shared" si="579"/>
        <v>0</v>
      </c>
      <c r="AJ135" s="111">
        <f t="shared" si="579"/>
        <v>0</v>
      </c>
      <c r="AK135" s="111">
        <f t="shared" si="579"/>
        <v>0</v>
      </c>
      <c r="AL135" s="111">
        <f t="shared" si="22"/>
        <v>0</v>
      </c>
      <c r="AM135" s="115"/>
      <c r="AN135" s="111">
        <f t="shared" ref="AN135:AW135" si="580">IF(Q134&gt;0,IF((Q134+AB135)&lt;E$12,Q134+AB135,E$12),0)</f>
        <v>0</v>
      </c>
      <c r="AO135" s="111">
        <f t="shared" si="580"/>
        <v>0</v>
      </c>
      <c r="AP135" s="111">
        <f t="shared" si="580"/>
        <v>0</v>
      </c>
      <c r="AQ135" s="111">
        <f t="shared" si="580"/>
        <v>0</v>
      </c>
      <c r="AR135" s="111">
        <f t="shared" si="580"/>
        <v>0</v>
      </c>
      <c r="AS135" s="111">
        <f t="shared" si="580"/>
        <v>0</v>
      </c>
      <c r="AT135" s="111">
        <f t="shared" si="580"/>
        <v>0</v>
      </c>
      <c r="AU135" s="111">
        <f t="shared" si="580"/>
        <v>0</v>
      </c>
      <c r="AV135" s="111">
        <f t="shared" si="580"/>
        <v>0</v>
      </c>
      <c r="AW135" s="111">
        <f t="shared" si="580"/>
        <v>0</v>
      </c>
      <c r="AX135" s="111">
        <f t="shared" si="24"/>
        <v>0</v>
      </c>
      <c r="AY135" s="111"/>
      <c r="AZ135" s="113">
        <f t="shared" si="25"/>
        <v>0</v>
      </c>
      <c r="BA135" s="111">
        <f t="shared" ref="BA135:BI135" si="581">IF(R134&lt;=0,0,IF($C135&lt;=SUM($AZ135:AZ135),0,IF(AO135+$C135-SUM($AZ135:AZ135)&gt;R134+AC135,R134+AC135-AO135,$C135-SUM($AZ135:AZ135))))</f>
        <v>0</v>
      </c>
      <c r="BB135" s="111">
        <f t="shared" si="581"/>
        <v>0</v>
      </c>
      <c r="BC135" s="111">
        <f t="shared" si="581"/>
        <v>0</v>
      </c>
      <c r="BD135" s="111">
        <f t="shared" si="581"/>
        <v>0</v>
      </c>
      <c r="BE135" s="111">
        <f t="shared" si="581"/>
        <v>0</v>
      </c>
      <c r="BF135" s="111">
        <f t="shared" si="581"/>
        <v>0</v>
      </c>
      <c r="BG135" s="111">
        <f t="shared" si="581"/>
        <v>0</v>
      </c>
      <c r="BH135" s="111">
        <f t="shared" si="581"/>
        <v>0</v>
      </c>
      <c r="BI135" s="111">
        <f t="shared" si="581"/>
        <v>0</v>
      </c>
      <c r="BJ135" s="53"/>
      <c r="BK135" s="53"/>
    </row>
    <row r="136" ht="10.5" customHeight="1">
      <c r="A136" s="107" t="str">
        <f t="shared" si="16"/>
        <v/>
      </c>
      <c r="B136" s="108" t="str">
        <f t="shared" si="17"/>
        <v>#N/A</v>
      </c>
      <c r="C136" s="109" t="str">
        <f t="shared" si="18"/>
        <v/>
      </c>
      <c r="D136" s="110"/>
      <c r="E136" s="111">
        <f t="shared" ref="E136:N136" si="582">AN136+AZ136</f>
        <v>0</v>
      </c>
      <c r="F136" s="111">
        <f t="shared" si="582"/>
        <v>0</v>
      </c>
      <c r="G136" s="111">
        <f t="shared" si="582"/>
        <v>0</v>
      </c>
      <c r="H136" s="111">
        <f t="shared" si="582"/>
        <v>0</v>
      </c>
      <c r="I136" s="111">
        <f t="shared" si="582"/>
        <v>0</v>
      </c>
      <c r="J136" s="111">
        <f t="shared" si="582"/>
        <v>0</v>
      </c>
      <c r="K136" s="111">
        <f t="shared" si="582"/>
        <v>0</v>
      </c>
      <c r="L136" s="111">
        <f t="shared" si="582"/>
        <v>0</v>
      </c>
      <c r="M136" s="111">
        <f t="shared" si="582"/>
        <v>0</v>
      </c>
      <c r="N136" s="111">
        <f t="shared" si="582"/>
        <v>0</v>
      </c>
      <c r="O136" s="112"/>
      <c r="P136" s="111">
        <f t="shared" si="11"/>
        <v>0</v>
      </c>
      <c r="Q136" s="111">
        <f t="shared" ref="Q136:Z136" si="583">IF(E$10=0,0,ROUND(Q135-(E136-AB136),2))</f>
        <v>0</v>
      </c>
      <c r="R136" s="111">
        <f t="shared" si="583"/>
        <v>0</v>
      </c>
      <c r="S136" s="111">
        <f t="shared" si="583"/>
        <v>0</v>
      </c>
      <c r="T136" s="111">
        <f t="shared" si="583"/>
        <v>0</v>
      </c>
      <c r="U136" s="111">
        <f t="shared" si="583"/>
        <v>0</v>
      </c>
      <c r="V136" s="111">
        <f t="shared" si="583"/>
        <v>0</v>
      </c>
      <c r="W136" s="111">
        <f t="shared" si="583"/>
        <v>0</v>
      </c>
      <c r="X136" s="111">
        <f t="shared" si="583"/>
        <v>0</v>
      </c>
      <c r="Y136" s="111">
        <f t="shared" si="583"/>
        <v>0</v>
      </c>
      <c r="Z136" s="111">
        <f t="shared" si="583"/>
        <v>0</v>
      </c>
      <c r="AA136" s="114"/>
      <c r="AB136" s="111">
        <f t="shared" ref="AB136:AK136" si="584">ROUND(Q135*E$11/12,2)</f>
        <v>0</v>
      </c>
      <c r="AC136" s="111">
        <f t="shared" si="584"/>
        <v>0</v>
      </c>
      <c r="AD136" s="111">
        <f t="shared" si="584"/>
        <v>0</v>
      </c>
      <c r="AE136" s="111">
        <f t="shared" si="584"/>
        <v>0</v>
      </c>
      <c r="AF136" s="111">
        <f t="shared" si="584"/>
        <v>0</v>
      </c>
      <c r="AG136" s="111">
        <f t="shared" si="584"/>
        <v>0</v>
      </c>
      <c r="AH136" s="111">
        <f t="shared" si="584"/>
        <v>0</v>
      </c>
      <c r="AI136" s="111">
        <f t="shared" si="584"/>
        <v>0</v>
      </c>
      <c r="AJ136" s="111">
        <f t="shared" si="584"/>
        <v>0</v>
      </c>
      <c r="AK136" s="111">
        <f t="shared" si="584"/>
        <v>0</v>
      </c>
      <c r="AL136" s="111">
        <f t="shared" si="22"/>
        <v>0</v>
      </c>
      <c r="AM136" s="115"/>
      <c r="AN136" s="111">
        <f t="shared" ref="AN136:AW136" si="585">IF(Q135&gt;0,IF((Q135+AB136)&lt;E$12,Q135+AB136,E$12),0)</f>
        <v>0</v>
      </c>
      <c r="AO136" s="111">
        <f t="shared" si="585"/>
        <v>0</v>
      </c>
      <c r="AP136" s="111">
        <f t="shared" si="585"/>
        <v>0</v>
      </c>
      <c r="AQ136" s="111">
        <f t="shared" si="585"/>
        <v>0</v>
      </c>
      <c r="AR136" s="111">
        <f t="shared" si="585"/>
        <v>0</v>
      </c>
      <c r="AS136" s="111">
        <f t="shared" si="585"/>
        <v>0</v>
      </c>
      <c r="AT136" s="111">
        <f t="shared" si="585"/>
        <v>0</v>
      </c>
      <c r="AU136" s="111">
        <f t="shared" si="585"/>
        <v>0</v>
      </c>
      <c r="AV136" s="111">
        <f t="shared" si="585"/>
        <v>0</v>
      </c>
      <c r="AW136" s="111">
        <f t="shared" si="585"/>
        <v>0</v>
      </c>
      <c r="AX136" s="111">
        <f t="shared" si="24"/>
        <v>0</v>
      </c>
      <c r="AY136" s="111"/>
      <c r="AZ136" s="113">
        <f t="shared" si="25"/>
        <v>0</v>
      </c>
      <c r="BA136" s="111">
        <f t="shared" ref="BA136:BI136" si="586">IF(R135&lt;=0,0,IF($C136&lt;=SUM($AZ136:AZ136),0,IF(AO136+$C136-SUM($AZ136:AZ136)&gt;R135+AC136,R135+AC136-AO136,$C136-SUM($AZ136:AZ136))))</f>
        <v>0</v>
      </c>
      <c r="BB136" s="111">
        <f t="shared" si="586"/>
        <v>0</v>
      </c>
      <c r="BC136" s="111">
        <f t="shared" si="586"/>
        <v>0</v>
      </c>
      <c r="BD136" s="111">
        <f t="shared" si="586"/>
        <v>0</v>
      </c>
      <c r="BE136" s="111">
        <f t="shared" si="586"/>
        <v>0</v>
      </c>
      <c r="BF136" s="111">
        <f t="shared" si="586"/>
        <v>0</v>
      </c>
      <c r="BG136" s="111">
        <f t="shared" si="586"/>
        <v>0</v>
      </c>
      <c r="BH136" s="111">
        <f t="shared" si="586"/>
        <v>0</v>
      </c>
      <c r="BI136" s="111">
        <f t="shared" si="586"/>
        <v>0</v>
      </c>
      <c r="BJ136" s="53"/>
      <c r="BK136" s="53"/>
    </row>
    <row r="137" ht="10.5" customHeight="1">
      <c r="A137" s="107" t="str">
        <f t="shared" si="16"/>
        <v/>
      </c>
      <c r="B137" s="108" t="str">
        <f t="shared" si="17"/>
        <v>#N/A</v>
      </c>
      <c r="C137" s="109" t="str">
        <f t="shared" si="18"/>
        <v/>
      </c>
      <c r="D137" s="110"/>
      <c r="E137" s="111">
        <f t="shared" ref="E137:N137" si="587">AN137+AZ137</f>
        <v>0</v>
      </c>
      <c r="F137" s="111">
        <f t="shared" si="587"/>
        <v>0</v>
      </c>
      <c r="G137" s="111">
        <f t="shared" si="587"/>
        <v>0</v>
      </c>
      <c r="H137" s="111">
        <f t="shared" si="587"/>
        <v>0</v>
      </c>
      <c r="I137" s="111">
        <f t="shared" si="587"/>
        <v>0</v>
      </c>
      <c r="J137" s="111">
        <f t="shared" si="587"/>
        <v>0</v>
      </c>
      <c r="K137" s="111">
        <f t="shared" si="587"/>
        <v>0</v>
      </c>
      <c r="L137" s="111">
        <f t="shared" si="587"/>
        <v>0</v>
      </c>
      <c r="M137" s="111">
        <f t="shared" si="587"/>
        <v>0</v>
      </c>
      <c r="N137" s="111">
        <f t="shared" si="587"/>
        <v>0</v>
      </c>
      <c r="O137" s="112"/>
      <c r="P137" s="111">
        <f t="shared" si="11"/>
        <v>0</v>
      </c>
      <c r="Q137" s="111">
        <f t="shared" ref="Q137:Z137" si="588">IF(E$10=0,0,ROUND(Q136-(E137-AB137),2))</f>
        <v>0</v>
      </c>
      <c r="R137" s="111">
        <f t="shared" si="588"/>
        <v>0</v>
      </c>
      <c r="S137" s="111">
        <f t="shared" si="588"/>
        <v>0</v>
      </c>
      <c r="T137" s="111">
        <f t="shared" si="588"/>
        <v>0</v>
      </c>
      <c r="U137" s="111">
        <f t="shared" si="588"/>
        <v>0</v>
      </c>
      <c r="V137" s="111">
        <f t="shared" si="588"/>
        <v>0</v>
      </c>
      <c r="W137" s="111">
        <f t="shared" si="588"/>
        <v>0</v>
      </c>
      <c r="X137" s="111">
        <f t="shared" si="588"/>
        <v>0</v>
      </c>
      <c r="Y137" s="111">
        <f t="shared" si="588"/>
        <v>0</v>
      </c>
      <c r="Z137" s="111">
        <f t="shared" si="588"/>
        <v>0</v>
      </c>
      <c r="AA137" s="114"/>
      <c r="AB137" s="111">
        <f t="shared" ref="AB137:AK137" si="589">ROUND(Q136*E$11/12,2)</f>
        <v>0</v>
      </c>
      <c r="AC137" s="111">
        <f t="shared" si="589"/>
        <v>0</v>
      </c>
      <c r="AD137" s="111">
        <f t="shared" si="589"/>
        <v>0</v>
      </c>
      <c r="AE137" s="111">
        <f t="shared" si="589"/>
        <v>0</v>
      </c>
      <c r="AF137" s="111">
        <f t="shared" si="589"/>
        <v>0</v>
      </c>
      <c r="AG137" s="111">
        <f t="shared" si="589"/>
        <v>0</v>
      </c>
      <c r="AH137" s="111">
        <f t="shared" si="589"/>
        <v>0</v>
      </c>
      <c r="AI137" s="111">
        <f t="shared" si="589"/>
        <v>0</v>
      </c>
      <c r="AJ137" s="111">
        <f t="shared" si="589"/>
        <v>0</v>
      </c>
      <c r="AK137" s="111">
        <f t="shared" si="589"/>
        <v>0</v>
      </c>
      <c r="AL137" s="111">
        <f t="shared" si="22"/>
        <v>0</v>
      </c>
      <c r="AM137" s="115"/>
      <c r="AN137" s="111">
        <f t="shared" ref="AN137:AW137" si="590">IF(Q136&gt;0,IF((Q136+AB137)&lt;E$12,Q136+AB137,E$12),0)</f>
        <v>0</v>
      </c>
      <c r="AO137" s="111">
        <f t="shared" si="590"/>
        <v>0</v>
      </c>
      <c r="AP137" s="111">
        <f t="shared" si="590"/>
        <v>0</v>
      </c>
      <c r="AQ137" s="111">
        <f t="shared" si="590"/>
        <v>0</v>
      </c>
      <c r="AR137" s="111">
        <f t="shared" si="590"/>
        <v>0</v>
      </c>
      <c r="AS137" s="111">
        <f t="shared" si="590"/>
        <v>0</v>
      </c>
      <c r="AT137" s="111">
        <f t="shared" si="590"/>
        <v>0</v>
      </c>
      <c r="AU137" s="111">
        <f t="shared" si="590"/>
        <v>0</v>
      </c>
      <c r="AV137" s="111">
        <f t="shared" si="590"/>
        <v>0</v>
      </c>
      <c r="AW137" s="111">
        <f t="shared" si="590"/>
        <v>0</v>
      </c>
      <c r="AX137" s="111">
        <f t="shared" si="24"/>
        <v>0</v>
      </c>
      <c r="AY137" s="111"/>
      <c r="AZ137" s="113">
        <f t="shared" si="25"/>
        <v>0</v>
      </c>
      <c r="BA137" s="111">
        <f t="shared" ref="BA137:BI137" si="591">IF(R136&lt;=0,0,IF($C137&lt;=SUM($AZ137:AZ137),0,IF(AO137+$C137-SUM($AZ137:AZ137)&gt;R136+AC137,R136+AC137-AO137,$C137-SUM($AZ137:AZ137))))</f>
        <v>0</v>
      </c>
      <c r="BB137" s="111">
        <f t="shared" si="591"/>
        <v>0</v>
      </c>
      <c r="BC137" s="111">
        <f t="shared" si="591"/>
        <v>0</v>
      </c>
      <c r="BD137" s="111">
        <f t="shared" si="591"/>
        <v>0</v>
      </c>
      <c r="BE137" s="111">
        <f t="shared" si="591"/>
        <v>0</v>
      </c>
      <c r="BF137" s="111">
        <f t="shared" si="591"/>
        <v>0</v>
      </c>
      <c r="BG137" s="111">
        <f t="shared" si="591"/>
        <v>0</v>
      </c>
      <c r="BH137" s="111">
        <f t="shared" si="591"/>
        <v>0</v>
      </c>
      <c r="BI137" s="111">
        <f t="shared" si="591"/>
        <v>0</v>
      </c>
      <c r="BJ137" s="53"/>
      <c r="BK137" s="53"/>
    </row>
    <row r="138" ht="10.5" customHeight="1">
      <c r="A138" s="107" t="str">
        <f t="shared" si="16"/>
        <v/>
      </c>
      <c r="B138" s="108" t="str">
        <f t="shared" si="17"/>
        <v>#N/A</v>
      </c>
      <c r="C138" s="109" t="str">
        <f t="shared" si="18"/>
        <v/>
      </c>
      <c r="D138" s="110"/>
      <c r="E138" s="111">
        <f t="shared" ref="E138:N138" si="592">AN138+AZ138</f>
        <v>0</v>
      </c>
      <c r="F138" s="111">
        <f t="shared" si="592"/>
        <v>0</v>
      </c>
      <c r="G138" s="111">
        <f t="shared" si="592"/>
        <v>0</v>
      </c>
      <c r="H138" s="111">
        <f t="shared" si="592"/>
        <v>0</v>
      </c>
      <c r="I138" s="111">
        <f t="shared" si="592"/>
        <v>0</v>
      </c>
      <c r="J138" s="111">
        <f t="shared" si="592"/>
        <v>0</v>
      </c>
      <c r="K138" s="111">
        <f t="shared" si="592"/>
        <v>0</v>
      </c>
      <c r="L138" s="111">
        <f t="shared" si="592"/>
        <v>0</v>
      </c>
      <c r="M138" s="111">
        <f t="shared" si="592"/>
        <v>0</v>
      </c>
      <c r="N138" s="111">
        <f t="shared" si="592"/>
        <v>0</v>
      </c>
      <c r="O138" s="112"/>
      <c r="P138" s="111">
        <f t="shared" si="11"/>
        <v>0</v>
      </c>
      <c r="Q138" s="111">
        <f t="shared" ref="Q138:Z138" si="593">IF(E$10=0,0,ROUND(Q137-(E138-AB138),2))</f>
        <v>0</v>
      </c>
      <c r="R138" s="111">
        <f t="shared" si="593"/>
        <v>0</v>
      </c>
      <c r="S138" s="111">
        <f t="shared" si="593"/>
        <v>0</v>
      </c>
      <c r="T138" s="111">
        <f t="shared" si="593"/>
        <v>0</v>
      </c>
      <c r="U138" s="111">
        <f t="shared" si="593"/>
        <v>0</v>
      </c>
      <c r="V138" s="111">
        <f t="shared" si="593"/>
        <v>0</v>
      </c>
      <c r="W138" s="111">
        <f t="shared" si="593"/>
        <v>0</v>
      </c>
      <c r="X138" s="111">
        <f t="shared" si="593"/>
        <v>0</v>
      </c>
      <c r="Y138" s="111">
        <f t="shared" si="593"/>
        <v>0</v>
      </c>
      <c r="Z138" s="111">
        <f t="shared" si="593"/>
        <v>0</v>
      </c>
      <c r="AA138" s="114"/>
      <c r="AB138" s="111">
        <f t="shared" ref="AB138:AK138" si="594">ROUND(Q137*E$11/12,2)</f>
        <v>0</v>
      </c>
      <c r="AC138" s="111">
        <f t="shared" si="594"/>
        <v>0</v>
      </c>
      <c r="AD138" s="111">
        <f t="shared" si="594"/>
        <v>0</v>
      </c>
      <c r="AE138" s="111">
        <f t="shared" si="594"/>
        <v>0</v>
      </c>
      <c r="AF138" s="111">
        <f t="shared" si="594"/>
        <v>0</v>
      </c>
      <c r="AG138" s="111">
        <f t="shared" si="594"/>
        <v>0</v>
      </c>
      <c r="AH138" s="111">
        <f t="shared" si="594"/>
        <v>0</v>
      </c>
      <c r="AI138" s="111">
        <f t="shared" si="594"/>
        <v>0</v>
      </c>
      <c r="AJ138" s="111">
        <f t="shared" si="594"/>
        <v>0</v>
      </c>
      <c r="AK138" s="111">
        <f t="shared" si="594"/>
        <v>0</v>
      </c>
      <c r="AL138" s="111">
        <f t="shared" si="22"/>
        <v>0</v>
      </c>
      <c r="AM138" s="115"/>
      <c r="AN138" s="111">
        <f t="shared" ref="AN138:AW138" si="595">IF(Q137&gt;0,IF((Q137+AB138)&lt;E$12,Q137+AB138,E$12),0)</f>
        <v>0</v>
      </c>
      <c r="AO138" s="111">
        <f t="shared" si="595"/>
        <v>0</v>
      </c>
      <c r="AP138" s="111">
        <f t="shared" si="595"/>
        <v>0</v>
      </c>
      <c r="AQ138" s="111">
        <f t="shared" si="595"/>
        <v>0</v>
      </c>
      <c r="AR138" s="111">
        <f t="shared" si="595"/>
        <v>0</v>
      </c>
      <c r="AS138" s="111">
        <f t="shared" si="595"/>
        <v>0</v>
      </c>
      <c r="AT138" s="111">
        <f t="shared" si="595"/>
        <v>0</v>
      </c>
      <c r="AU138" s="111">
        <f t="shared" si="595"/>
        <v>0</v>
      </c>
      <c r="AV138" s="111">
        <f t="shared" si="595"/>
        <v>0</v>
      </c>
      <c r="AW138" s="111">
        <f t="shared" si="595"/>
        <v>0</v>
      </c>
      <c r="AX138" s="111">
        <f t="shared" si="24"/>
        <v>0</v>
      </c>
      <c r="AY138" s="111"/>
      <c r="AZ138" s="113">
        <f t="shared" si="25"/>
        <v>0</v>
      </c>
      <c r="BA138" s="111">
        <f t="shared" ref="BA138:BI138" si="596">IF(R137&lt;=0,0,IF($C138&lt;=SUM($AZ138:AZ138),0,IF(AO138+$C138-SUM($AZ138:AZ138)&gt;R137+AC138,R137+AC138-AO138,$C138-SUM($AZ138:AZ138))))</f>
        <v>0</v>
      </c>
      <c r="BB138" s="111">
        <f t="shared" si="596"/>
        <v>0</v>
      </c>
      <c r="BC138" s="111">
        <f t="shared" si="596"/>
        <v>0</v>
      </c>
      <c r="BD138" s="111">
        <f t="shared" si="596"/>
        <v>0</v>
      </c>
      <c r="BE138" s="111">
        <f t="shared" si="596"/>
        <v>0</v>
      </c>
      <c r="BF138" s="111">
        <f t="shared" si="596"/>
        <v>0</v>
      </c>
      <c r="BG138" s="111">
        <f t="shared" si="596"/>
        <v>0</v>
      </c>
      <c r="BH138" s="111">
        <f t="shared" si="596"/>
        <v>0</v>
      </c>
      <c r="BI138" s="111">
        <f t="shared" si="596"/>
        <v>0</v>
      </c>
      <c r="BJ138" s="53"/>
      <c r="BK138" s="53"/>
    </row>
    <row r="139" ht="10.5" customHeight="1">
      <c r="A139" s="107" t="str">
        <f t="shared" si="16"/>
        <v/>
      </c>
      <c r="B139" s="108" t="str">
        <f t="shared" si="17"/>
        <v>#N/A</v>
      </c>
      <c r="C139" s="109" t="str">
        <f t="shared" si="18"/>
        <v/>
      </c>
      <c r="D139" s="110"/>
      <c r="E139" s="111">
        <f t="shared" ref="E139:N139" si="597">AN139+AZ139</f>
        <v>0</v>
      </c>
      <c r="F139" s="111">
        <f t="shared" si="597"/>
        <v>0</v>
      </c>
      <c r="G139" s="111">
        <f t="shared" si="597"/>
        <v>0</v>
      </c>
      <c r="H139" s="111">
        <f t="shared" si="597"/>
        <v>0</v>
      </c>
      <c r="I139" s="111">
        <f t="shared" si="597"/>
        <v>0</v>
      </c>
      <c r="J139" s="111">
        <f t="shared" si="597"/>
        <v>0</v>
      </c>
      <c r="K139" s="111">
        <f t="shared" si="597"/>
        <v>0</v>
      </c>
      <c r="L139" s="111">
        <f t="shared" si="597"/>
        <v>0</v>
      </c>
      <c r="M139" s="111">
        <f t="shared" si="597"/>
        <v>0</v>
      </c>
      <c r="N139" s="111">
        <f t="shared" si="597"/>
        <v>0</v>
      </c>
      <c r="O139" s="112"/>
      <c r="P139" s="111">
        <f t="shared" si="11"/>
        <v>0</v>
      </c>
      <c r="Q139" s="111">
        <f t="shared" ref="Q139:Z139" si="598">IF(E$10=0,0,ROUND(Q138-(E139-AB139),2))</f>
        <v>0</v>
      </c>
      <c r="R139" s="111">
        <f t="shared" si="598"/>
        <v>0</v>
      </c>
      <c r="S139" s="111">
        <f t="shared" si="598"/>
        <v>0</v>
      </c>
      <c r="T139" s="111">
        <f t="shared" si="598"/>
        <v>0</v>
      </c>
      <c r="U139" s="111">
        <f t="shared" si="598"/>
        <v>0</v>
      </c>
      <c r="V139" s="111">
        <f t="shared" si="598"/>
        <v>0</v>
      </c>
      <c r="W139" s="111">
        <f t="shared" si="598"/>
        <v>0</v>
      </c>
      <c r="X139" s="111">
        <f t="shared" si="598"/>
        <v>0</v>
      </c>
      <c r="Y139" s="111">
        <f t="shared" si="598"/>
        <v>0</v>
      </c>
      <c r="Z139" s="111">
        <f t="shared" si="598"/>
        <v>0</v>
      </c>
      <c r="AA139" s="114"/>
      <c r="AB139" s="111">
        <f t="shared" ref="AB139:AK139" si="599">ROUND(Q138*E$11/12,2)</f>
        <v>0</v>
      </c>
      <c r="AC139" s="111">
        <f t="shared" si="599"/>
        <v>0</v>
      </c>
      <c r="AD139" s="111">
        <f t="shared" si="599"/>
        <v>0</v>
      </c>
      <c r="AE139" s="111">
        <f t="shared" si="599"/>
        <v>0</v>
      </c>
      <c r="AF139" s="111">
        <f t="shared" si="599"/>
        <v>0</v>
      </c>
      <c r="AG139" s="111">
        <f t="shared" si="599"/>
        <v>0</v>
      </c>
      <c r="AH139" s="111">
        <f t="shared" si="599"/>
        <v>0</v>
      </c>
      <c r="AI139" s="111">
        <f t="shared" si="599"/>
        <v>0</v>
      </c>
      <c r="AJ139" s="111">
        <f t="shared" si="599"/>
        <v>0</v>
      </c>
      <c r="AK139" s="111">
        <f t="shared" si="599"/>
        <v>0</v>
      </c>
      <c r="AL139" s="111">
        <f t="shared" si="22"/>
        <v>0</v>
      </c>
      <c r="AM139" s="115"/>
      <c r="AN139" s="111">
        <f t="shared" ref="AN139:AW139" si="600">IF(Q138&gt;0,IF((Q138+AB139)&lt;E$12,Q138+AB139,E$12),0)</f>
        <v>0</v>
      </c>
      <c r="AO139" s="111">
        <f t="shared" si="600"/>
        <v>0</v>
      </c>
      <c r="AP139" s="111">
        <f t="shared" si="600"/>
        <v>0</v>
      </c>
      <c r="AQ139" s="111">
        <f t="shared" si="600"/>
        <v>0</v>
      </c>
      <c r="AR139" s="111">
        <f t="shared" si="600"/>
        <v>0</v>
      </c>
      <c r="AS139" s="111">
        <f t="shared" si="600"/>
        <v>0</v>
      </c>
      <c r="AT139" s="111">
        <f t="shared" si="600"/>
        <v>0</v>
      </c>
      <c r="AU139" s="111">
        <f t="shared" si="600"/>
        <v>0</v>
      </c>
      <c r="AV139" s="111">
        <f t="shared" si="600"/>
        <v>0</v>
      </c>
      <c r="AW139" s="111">
        <f t="shared" si="600"/>
        <v>0</v>
      </c>
      <c r="AX139" s="111">
        <f t="shared" si="24"/>
        <v>0</v>
      </c>
      <c r="AY139" s="111"/>
      <c r="AZ139" s="113">
        <f t="shared" si="25"/>
        <v>0</v>
      </c>
      <c r="BA139" s="111">
        <f t="shared" ref="BA139:BI139" si="601">IF(R138&lt;=0,0,IF($C139&lt;=SUM($AZ139:AZ139),0,IF(AO139+$C139-SUM($AZ139:AZ139)&gt;R138+AC139,R138+AC139-AO139,$C139-SUM($AZ139:AZ139))))</f>
        <v>0</v>
      </c>
      <c r="BB139" s="111">
        <f t="shared" si="601"/>
        <v>0</v>
      </c>
      <c r="BC139" s="111">
        <f t="shared" si="601"/>
        <v>0</v>
      </c>
      <c r="BD139" s="111">
        <f t="shared" si="601"/>
        <v>0</v>
      </c>
      <c r="BE139" s="111">
        <f t="shared" si="601"/>
        <v>0</v>
      </c>
      <c r="BF139" s="111">
        <f t="shared" si="601"/>
        <v>0</v>
      </c>
      <c r="BG139" s="111">
        <f t="shared" si="601"/>
        <v>0</v>
      </c>
      <c r="BH139" s="111">
        <f t="shared" si="601"/>
        <v>0</v>
      </c>
      <c r="BI139" s="111">
        <f t="shared" si="601"/>
        <v>0</v>
      </c>
      <c r="BJ139" s="53"/>
      <c r="BK139" s="53"/>
    </row>
    <row r="140" ht="10.5" customHeight="1">
      <c r="A140" s="107" t="str">
        <f t="shared" si="16"/>
        <v/>
      </c>
      <c r="B140" s="108" t="str">
        <f t="shared" si="17"/>
        <v>#N/A</v>
      </c>
      <c r="C140" s="109" t="str">
        <f t="shared" si="18"/>
        <v/>
      </c>
      <c r="D140" s="110"/>
      <c r="E140" s="111">
        <f t="shared" ref="E140:N140" si="602">AN140+AZ140</f>
        <v>0</v>
      </c>
      <c r="F140" s="111">
        <f t="shared" si="602"/>
        <v>0</v>
      </c>
      <c r="G140" s="111">
        <f t="shared" si="602"/>
        <v>0</v>
      </c>
      <c r="H140" s="111">
        <f t="shared" si="602"/>
        <v>0</v>
      </c>
      <c r="I140" s="111">
        <f t="shared" si="602"/>
        <v>0</v>
      </c>
      <c r="J140" s="111">
        <f t="shared" si="602"/>
        <v>0</v>
      </c>
      <c r="K140" s="111">
        <f t="shared" si="602"/>
        <v>0</v>
      </c>
      <c r="L140" s="111">
        <f t="shared" si="602"/>
        <v>0</v>
      </c>
      <c r="M140" s="111">
        <f t="shared" si="602"/>
        <v>0</v>
      </c>
      <c r="N140" s="111">
        <f t="shared" si="602"/>
        <v>0</v>
      </c>
      <c r="O140" s="112"/>
      <c r="P140" s="111">
        <f t="shared" si="11"/>
        <v>0</v>
      </c>
      <c r="Q140" s="111">
        <f t="shared" ref="Q140:Z140" si="603">IF(E$10=0,0,ROUND(Q139-(E140-AB140),2))</f>
        <v>0</v>
      </c>
      <c r="R140" s="111">
        <f t="shared" si="603"/>
        <v>0</v>
      </c>
      <c r="S140" s="111">
        <f t="shared" si="603"/>
        <v>0</v>
      </c>
      <c r="T140" s="111">
        <f t="shared" si="603"/>
        <v>0</v>
      </c>
      <c r="U140" s="111">
        <f t="shared" si="603"/>
        <v>0</v>
      </c>
      <c r="V140" s="111">
        <f t="shared" si="603"/>
        <v>0</v>
      </c>
      <c r="W140" s="111">
        <f t="shared" si="603"/>
        <v>0</v>
      </c>
      <c r="X140" s="111">
        <f t="shared" si="603"/>
        <v>0</v>
      </c>
      <c r="Y140" s="111">
        <f t="shared" si="603"/>
        <v>0</v>
      </c>
      <c r="Z140" s="111">
        <f t="shared" si="603"/>
        <v>0</v>
      </c>
      <c r="AA140" s="114"/>
      <c r="AB140" s="111">
        <f t="shared" ref="AB140:AK140" si="604">ROUND(Q139*E$11/12,2)</f>
        <v>0</v>
      </c>
      <c r="AC140" s="111">
        <f t="shared" si="604"/>
        <v>0</v>
      </c>
      <c r="AD140" s="111">
        <f t="shared" si="604"/>
        <v>0</v>
      </c>
      <c r="AE140" s="111">
        <f t="shared" si="604"/>
        <v>0</v>
      </c>
      <c r="AF140" s="111">
        <f t="shared" si="604"/>
        <v>0</v>
      </c>
      <c r="AG140" s="111">
        <f t="shared" si="604"/>
        <v>0</v>
      </c>
      <c r="AH140" s="111">
        <f t="shared" si="604"/>
        <v>0</v>
      </c>
      <c r="AI140" s="111">
        <f t="shared" si="604"/>
        <v>0</v>
      </c>
      <c r="AJ140" s="111">
        <f t="shared" si="604"/>
        <v>0</v>
      </c>
      <c r="AK140" s="111">
        <f t="shared" si="604"/>
        <v>0</v>
      </c>
      <c r="AL140" s="111">
        <f t="shared" si="22"/>
        <v>0</v>
      </c>
      <c r="AM140" s="115"/>
      <c r="AN140" s="111">
        <f t="shared" ref="AN140:AW140" si="605">IF(Q139&gt;0,IF((Q139+AB140)&lt;E$12,Q139+AB140,E$12),0)</f>
        <v>0</v>
      </c>
      <c r="AO140" s="111">
        <f t="shared" si="605"/>
        <v>0</v>
      </c>
      <c r="AP140" s="111">
        <f t="shared" si="605"/>
        <v>0</v>
      </c>
      <c r="AQ140" s="111">
        <f t="shared" si="605"/>
        <v>0</v>
      </c>
      <c r="AR140" s="111">
        <f t="shared" si="605"/>
        <v>0</v>
      </c>
      <c r="AS140" s="111">
        <f t="shared" si="605"/>
        <v>0</v>
      </c>
      <c r="AT140" s="111">
        <f t="shared" si="605"/>
        <v>0</v>
      </c>
      <c r="AU140" s="111">
        <f t="shared" si="605"/>
        <v>0</v>
      </c>
      <c r="AV140" s="111">
        <f t="shared" si="605"/>
        <v>0</v>
      </c>
      <c r="AW140" s="111">
        <f t="shared" si="605"/>
        <v>0</v>
      </c>
      <c r="AX140" s="111">
        <f t="shared" si="24"/>
        <v>0</v>
      </c>
      <c r="AY140" s="111"/>
      <c r="AZ140" s="113">
        <f t="shared" si="25"/>
        <v>0</v>
      </c>
      <c r="BA140" s="111">
        <f t="shared" ref="BA140:BI140" si="606">IF(R139&lt;=0,0,IF($C140&lt;=SUM($AZ140:AZ140),0,IF(AO140+$C140-SUM($AZ140:AZ140)&gt;R139+AC140,R139+AC140-AO140,$C140-SUM($AZ140:AZ140))))</f>
        <v>0</v>
      </c>
      <c r="BB140" s="111">
        <f t="shared" si="606"/>
        <v>0</v>
      </c>
      <c r="BC140" s="111">
        <f t="shared" si="606"/>
        <v>0</v>
      </c>
      <c r="BD140" s="111">
        <f t="shared" si="606"/>
        <v>0</v>
      </c>
      <c r="BE140" s="111">
        <f t="shared" si="606"/>
        <v>0</v>
      </c>
      <c r="BF140" s="111">
        <f t="shared" si="606"/>
        <v>0</v>
      </c>
      <c r="BG140" s="111">
        <f t="shared" si="606"/>
        <v>0</v>
      </c>
      <c r="BH140" s="111">
        <f t="shared" si="606"/>
        <v>0</v>
      </c>
      <c r="BI140" s="111">
        <f t="shared" si="606"/>
        <v>0</v>
      </c>
      <c r="BJ140" s="53"/>
      <c r="BK140" s="53"/>
    </row>
    <row r="141" ht="10.5" customHeight="1">
      <c r="A141" s="107" t="str">
        <f t="shared" si="16"/>
        <v/>
      </c>
      <c r="B141" s="108" t="str">
        <f t="shared" si="17"/>
        <v>#N/A</v>
      </c>
      <c r="C141" s="109" t="str">
        <f t="shared" si="18"/>
        <v/>
      </c>
      <c r="D141" s="110"/>
      <c r="E141" s="111">
        <f t="shared" ref="E141:N141" si="607">AN141+AZ141</f>
        <v>0</v>
      </c>
      <c r="F141" s="111">
        <f t="shared" si="607"/>
        <v>0</v>
      </c>
      <c r="G141" s="111">
        <f t="shared" si="607"/>
        <v>0</v>
      </c>
      <c r="H141" s="111">
        <f t="shared" si="607"/>
        <v>0</v>
      </c>
      <c r="I141" s="111">
        <f t="shared" si="607"/>
        <v>0</v>
      </c>
      <c r="J141" s="111">
        <f t="shared" si="607"/>
        <v>0</v>
      </c>
      <c r="K141" s="111">
        <f t="shared" si="607"/>
        <v>0</v>
      </c>
      <c r="L141" s="111">
        <f t="shared" si="607"/>
        <v>0</v>
      </c>
      <c r="M141" s="111">
        <f t="shared" si="607"/>
        <v>0</v>
      </c>
      <c r="N141" s="111">
        <f t="shared" si="607"/>
        <v>0</v>
      </c>
      <c r="O141" s="112"/>
      <c r="P141" s="111">
        <f t="shared" si="11"/>
        <v>0</v>
      </c>
      <c r="Q141" s="111">
        <f t="shared" ref="Q141:Z141" si="608">IF(E$10=0,0,ROUND(Q140-(E141-AB141),2))</f>
        <v>0</v>
      </c>
      <c r="R141" s="111">
        <f t="shared" si="608"/>
        <v>0</v>
      </c>
      <c r="S141" s="111">
        <f t="shared" si="608"/>
        <v>0</v>
      </c>
      <c r="T141" s="111">
        <f t="shared" si="608"/>
        <v>0</v>
      </c>
      <c r="U141" s="111">
        <f t="shared" si="608"/>
        <v>0</v>
      </c>
      <c r="V141" s="111">
        <f t="shared" si="608"/>
        <v>0</v>
      </c>
      <c r="W141" s="111">
        <f t="shared" si="608"/>
        <v>0</v>
      </c>
      <c r="X141" s="111">
        <f t="shared" si="608"/>
        <v>0</v>
      </c>
      <c r="Y141" s="111">
        <f t="shared" si="608"/>
        <v>0</v>
      </c>
      <c r="Z141" s="111">
        <f t="shared" si="608"/>
        <v>0</v>
      </c>
      <c r="AA141" s="114"/>
      <c r="AB141" s="111">
        <f t="shared" ref="AB141:AK141" si="609">ROUND(Q140*E$11/12,2)</f>
        <v>0</v>
      </c>
      <c r="AC141" s="111">
        <f t="shared" si="609"/>
        <v>0</v>
      </c>
      <c r="AD141" s="111">
        <f t="shared" si="609"/>
        <v>0</v>
      </c>
      <c r="AE141" s="111">
        <f t="shared" si="609"/>
        <v>0</v>
      </c>
      <c r="AF141" s="111">
        <f t="shared" si="609"/>
        <v>0</v>
      </c>
      <c r="AG141" s="111">
        <f t="shared" si="609"/>
        <v>0</v>
      </c>
      <c r="AH141" s="111">
        <f t="shared" si="609"/>
        <v>0</v>
      </c>
      <c r="AI141" s="111">
        <f t="shared" si="609"/>
        <v>0</v>
      </c>
      <c r="AJ141" s="111">
        <f t="shared" si="609"/>
        <v>0</v>
      </c>
      <c r="AK141" s="111">
        <f t="shared" si="609"/>
        <v>0</v>
      </c>
      <c r="AL141" s="111">
        <f t="shared" si="22"/>
        <v>0</v>
      </c>
      <c r="AM141" s="115"/>
      <c r="AN141" s="111">
        <f t="shared" ref="AN141:AW141" si="610">IF(Q140&gt;0,IF((Q140+AB141)&lt;E$12,Q140+AB141,E$12),0)</f>
        <v>0</v>
      </c>
      <c r="AO141" s="111">
        <f t="shared" si="610"/>
        <v>0</v>
      </c>
      <c r="AP141" s="111">
        <f t="shared" si="610"/>
        <v>0</v>
      </c>
      <c r="AQ141" s="111">
        <f t="shared" si="610"/>
        <v>0</v>
      </c>
      <c r="AR141" s="111">
        <f t="shared" si="610"/>
        <v>0</v>
      </c>
      <c r="AS141" s="111">
        <f t="shared" si="610"/>
        <v>0</v>
      </c>
      <c r="AT141" s="111">
        <f t="shared" si="610"/>
        <v>0</v>
      </c>
      <c r="AU141" s="111">
        <f t="shared" si="610"/>
        <v>0</v>
      </c>
      <c r="AV141" s="111">
        <f t="shared" si="610"/>
        <v>0</v>
      </c>
      <c r="AW141" s="111">
        <f t="shared" si="610"/>
        <v>0</v>
      </c>
      <c r="AX141" s="111">
        <f t="shared" si="24"/>
        <v>0</v>
      </c>
      <c r="AY141" s="111"/>
      <c r="AZ141" s="113">
        <f t="shared" si="25"/>
        <v>0</v>
      </c>
      <c r="BA141" s="111">
        <f t="shared" ref="BA141:BI141" si="611">IF(R140&lt;=0,0,IF($C141&lt;=SUM($AZ141:AZ141),0,IF(AO141+$C141-SUM($AZ141:AZ141)&gt;R140+AC141,R140+AC141-AO141,$C141-SUM($AZ141:AZ141))))</f>
        <v>0</v>
      </c>
      <c r="BB141" s="111">
        <f t="shared" si="611"/>
        <v>0</v>
      </c>
      <c r="BC141" s="111">
        <f t="shared" si="611"/>
        <v>0</v>
      </c>
      <c r="BD141" s="111">
        <f t="shared" si="611"/>
        <v>0</v>
      </c>
      <c r="BE141" s="111">
        <f t="shared" si="611"/>
        <v>0</v>
      </c>
      <c r="BF141" s="111">
        <f t="shared" si="611"/>
        <v>0</v>
      </c>
      <c r="BG141" s="111">
        <f t="shared" si="611"/>
        <v>0</v>
      </c>
      <c r="BH141" s="111">
        <f t="shared" si="611"/>
        <v>0</v>
      </c>
      <c r="BI141" s="111">
        <f t="shared" si="611"/>
        <v>0</v>
      </c>
      <c r="BJ141" s="53"/>
      <c r="BK141" s="53"/>
    </row>
    <row r="142" ht="10.5" customHeight="1">
      <c r="A142" s="107" t="str">
        <f t="shared" si="16"/>
        <v/>
      </c>
      <c r="B142" s="108" t="str">
        <f t="shared" si="17"/>
        <v>#N/A</v>
      </c>
      <c r="C142" s="109" t="str">
        <f t="shared" si="18"/>
        <v/>
      </c>
      <c r="D142" s="110"/>
      <c r="E142" s="111">
        <f t="shared" ref="E142:N142" si="612">AN142+AZ142</f>
        <v>0</v>
      </c>
      <c r="F142" s="111">
        <f t="shared" si="612"/>
        <v>0</v>
      </c>
      <c r="G142" s="111">
        <f t="shared" si="612"/>
        <v>0</v>
      </c>
      <c r="H142" s="111">
        <f t="shared" si="612"/>
        <v>0</v>
      </c>
      <c r="I142" s="111">
        <f t="shared" si="612"/>
        <v>0</v>
      </c>
      <c r="J142" s="111">
        <f t="shared" si="612"/>
        <v>0</v>
      </c>
      <c r="K142" s="111">
        <f t="shared" si="612"/>
        <v>0</v>
      </c>
      <c r="L142" s="111">
        <f t="shared" si="612"/>
        <v>0</v>
      </c>
      <c r="M142" s="111">
        <f t="shared" si="612"/>
        <v>0</v>
      </c>
      <c r="N142" s="111">
        <f t="shared" si="612"/>
        <v>0</v>
      </c>
      <c r="O142" s="112"/>
      <c r="P142" s="111">
        <f t="shared" si="11"/>
        <v>0</v>
      </c>
      <c r="Q142" s="111">
        <f t="shared" ref="Q142:Z142" si="613">IF(E$10=0,0,ROUND(Q141-(E142-AB142),2))</f>
        <v>0</v>
      </c>
      <c r="R142" s="111">
        <f t="shared" si="613"/>
        <v>0</v>
      </c>
      <c r="S142" s="111">
        <f t="shared" si="613"/>
        <v>0</v>
      </c>
      <c r="T142" s="111">
        <f t="shared" si="613"/>
        <v>0</v>
      </c>
      <c r="U142" s="111">
        <f t="shared" si="613"/>
        <v>0</v>
      </c>
      <c r="V142" s="111">
        <f t="shared" si="613"/>
        <v>0</v>
      </c>
      <c r="W142" s="111">
        <f t="shared" si="613"/>
        <v>0</v>
      </c>
      <c r="X142" s="111">
        <f t="shared" si="613"/>
        <v>0</v>
      </c>
      <c r="Y142" s="111">
        <f t="shared" si="613"/>
        <v>0</v>
      </c>
      <c r="Z142" s="111">
        <f t="shared" si="613"/>
        <v>0</v>
      </c>
      <c r="AA142" s="114"/>
      <c r="AB142" s="111">
        <f t="shared" ref="AB142:AK142" si="614">ROUND(Q141*E$11/12,2)</f>
        <v>0</v>
      </c>
      <c r="AC142" s="111">
        <f t="shared" si="614"/>
        <v>0</v>
      </c>
      <c r="AD142" s="111">
        <f t="shared" si="614"/>
        <v>0</v>
      </c>
      <c r="AE142" s="111">
        <f t="shared" si="614"/>
        <v>0</v>
      </c>
      <c r="AF142" s="111">
        <f t="shared" si="614"/>
        <v>0</v>
      </c>
      <c r="AG142" s="111">
        <f t="shared" si="614"/>
        <v>0</v>
      </c>
      <c r="AH142" s="111">
        <f t="shared" si="614"/>
        <v>0</v>
      </c>
      <c r="AI142" s="111">
        <f t="shared" si="614"/>
        <v>0</v>
      </c>
      <c r="AJ142" s="111">
        <f t="shared" si="614"/>
        <v>0</v>
      </c>
      <c r="AK142" s="111">
        <f t="shared" si="614"/>
        <v>0</v>
      </c>
      <c r="AL142" s="111">
        <f t="shared" si="22"/>
        <v>0</v>
      </c>
      <c r="AM142" s="115"/>
      <c r="AN142" s="111">
        <f t="shared" ref="AN142:AW142" si="615">IF(Q141&gt;0,IF((Q141+AB142)&lt;E$12,Q141+AB142,E$12),0)</f>
        <v>0</v>
      </c>
      <c r="AO142" s="111">
        <f t="shared" si="615"/>
        <v>0</v>
      </c>
      <c r="AP142" s="111">
        <f t="shared" si="615"/>
        <v>0</v>
      </c>
      <c r="AQ142" s="111">
        <f t="shared" si="615"/>
        <v>0</v>
      </c>
      <c r="AR142" s="111">
        <f t="shared" si="615"/>
        <v>0</v>
      </c>
      <c r="AS142" s="111">
        <f t="shared" si="615"/>
        <v>0</v>
      </c>
      <c r="AT142" s="111">
        <f t="shared" si="615"/>
        <v>0</v>
      </c>
      <c r="AU142" s="111">
        <f t="shared" si="615"/>
        <v>0</v>
      </c>
      <c r="AV142" s="111">
        <f t="shared" si="615"/>
        <v>0</v>
      </c>
      <c r="AW142" s="111">
        <f t="shared" si="615"/>
        <v>0</v>
      </c>
      <c r="AX142" s="111">
        <f t="shared" si="24"/>
        <v>0</v>
      </c>
      <c r="AY142" s="111"/>
      <c r="AZ142" s="113">
        <f t="shared" si="25"/>
        <v>0</v>
      </c>
      <c r="BA142" s="111">
        <f t="shared" ref="BA142:BI142" si="616">IF(R141&lt;=0,0,IF($C142&lt;=SUM($AZ142:AZ142),0,IF(AO142+$C142-SUM($AZ142:AZ142)&gt;R141+AC142,R141+AC142-AO142,$C142-SUM($AZ142:AZ142))))</f>
        <v>0</v>
      </c>
      <c r="BB142" s="111">
        <f t="shared" si="616"/>
        <v>0</v>
      </c>
      <c r="BC142" s="111">
        <f t="shared" si="616"/>
        <v>0</v>
      </c>
      <c r="BD142" s="111">
        <f t="shared" si="616"/>
        <v>0</v>
      </c>
      <c r="BE142" s="111">
        <f t="shared" si="616"/>
        <v>0</v>
      </c>
      <c r="BF142" s="111">
        <f t="shared" si="616"/>
        <v>0</v>
      </c>
      <c r="BG142" s="111">
        <f t="shared" si="616"/>
        <v>0</v>
      </c>
      <c r="BH142" s="111">
        <f t="shared" si="616"/>
        <v>0</v>
      </c>
      <c r="BI142" s="111">
        <f t="shared" si="616"/>
        <v>0</v>
      </c>
      <c r="BJ142" s="53"/>
      <c r="BK142" s="53"/>
    </row>
    <row r="143" ht="10.5" customHeight="1">
      <c r="A143" s="107" t="str">
        <f t="shared" si="16"/>
        <v/>
      </c>
      <c r="B143" s="108" t="str">
        <f t="shared" si="17"/>
        <v>#N/A</v>
      </c>
      <c r="C143" s="109" t="str">
        <f t="shared" si="18"/>
        <v/>
      </c>
      <c r="D143" s="110"/>
      <c r="E143" s="111">
        <f t="shared" ref="E143:N143" si="617">AN143+AZ143</f>
        <v>0</v>
      </c>
      <c r="F143" s="111">
        <f t="shared" si="617"/>
        <v>0</v>
      </c>
      <c r="G143" s="111">
        <f t="shared" si="617"/>
        <v>0</v>
      </c>
      <c r="H143" s="111">
        <f t="shared" si="617"/>
        <v>0</v>
      </c>
      <c r="I143" s="111">
        <f t="shared" si="617"/>
        <v>0</v>
      </c>
      <c r="J143" s="111">
        <f t="shared" si="617"/>
        <v>0</v>
      </c>
      <c r="K143" s="111">
        <f t="shared" si="617"/>
        <v>0</v>
      </c>
      <c r="L143" s="111">
        <f t="shared" si="617"/>
        <v>0</v>
      </c>
      <c r="M143" s="111">
        <f t="shared" si="617"/>
        <v>0</v>
      </c>
      <c r="N143" s="111">
        <f t="shared" si="617"/>
        <v>0</v>
      </c>
      <c r="O143" s="112"/>
      <c r="P143" s="111">
        <f t="shared" si="11"/>
        <v>0</v>
      </c>
      <c r="Q143" s="111">
        <f t="shared" ref="Q143:Z143" si="618">IF(E$10=0,0,ROUND(Q142-(E143-AB143),2))</f>
        <v>0</v>
      </c>
      <c r="R143" s="111">
        <f t="shared" si="618"/>
        <v>0</v>
      </c>
      <c r="S143" s="111">
        <f t="shared" si="618"/>
        <v>0</v>
      </c>
      <c r="T143" s="111">
        <f t="shared" si="618"/>
        <v>0</v>
      </c>
      <c r="U143" s="111">
        <f t="shared" si="618"/>
        <v>0</v>
      </c>
      <c r="V143" s="111">
        <f t="shared" si="618"/>
        <v>0</v>
      </c>
      <c r="W143" s="111">
        <f t="shared" si="618"/>
        <v>0</v>
      </c>
      <c r="X143" s="111">
        <f t="shared" si="618"/>
        <v>0</v>
      </c>
      <c r="Y143" s="111">
        <f t="shared" si="618"/>
        <v>0</v>
      </c>
      <c r="Z143" s="111">
        <f t="shared" si="618"/>
        <v>0</v>
      </c>
      <c r="AA143" s="114"/>
      <c r="AB143" s="111">
        <f t="shared" ref="AB143:AK143" si="619">ROUND(Q142*E$11/12,2)</f>
        <v>0</v>
      </c>
      <c r="AC143" s="111">
        <f t="shared" si="619"/>
        <v>0</v>
      </c>
      <c r="AD143" s="111">
        <f t="shared" si="619"/>
        <v>0</v>
      </c>
      <c r="AE143" s="111">
        <f t="shared" si="619"/>
        <v>0</v>
      </c>
      <c r="AF143" s="111">
        <f t="shared" si="619"/>
        <v>0</v>
      </c>
      <c r="AG143" s="111">
        <f t="shared" si="619"/>
        <v>0</v>
      </c>
      <c r="AH143" s="111">
        <f t="shared" si="619"/>
        <v>0</v>
      </c>
      <c r="AI143" s="111">
        <f t="shared" si="619"/>
        <v>0</v>
      </c>
      <c r="AJ143" s="111">
        <f t="shared" si="619"/>
        <v>0</v>
      </c>
      <c r="AK143" s="111">
        <f t="shared" si="619"/>
        <v>0</v>
      </c>
      <c r="AL143" s="111">
        <f t="shared" si="22"/>
        <v>0</v>
      </c>
      <c r="AM143" s="115"/>
      <c r="AN143" s="111">
        <f t="shared" ref="AN143:AW143" si="620">IF(Q142&gt;0,IF((Q142+AB143)&lt;E$12,Q142+AB143,E$12),0)</f>
        <v>0</v>
      </c>
      <c r="AO143" s="111">
        <f t="shared" si="620"/>
        <v>0</v>
      </c>
      <c r="AP143" s="111">
        <f t="shared" si="620"/>
        <v>0</v>
      </c>
      <c r="AQ143" s="111">
        <f t="shared" si="620"/>
        <v>0</v>
      </c>
      <c r="AR143" s="111">
        <f t="shared" si="620"/>
        <v>0</v>
      </c>
      <c r="AS143" s="111">
        <f t="shared" si="620"/>
        <v>0</v>
      </c>
      <c r="AT143" s="111">
        <f t="shared" si="620"/>
        <v>0</v>
      </c>
      <c r="AU143" s="111">
        <f t="shared" si="620"/>
        <v>0</v>
      </c>
      <c r="AV143" s="111">
        <f t="shared" si="620"/>
        <v>0</v>
      </c>
      <c r="AW143" s="111">
        <f t="shared" si="620"/>
        <v>0</v>
      </c>
      <c r="AX143" s="111">
        <f t="shared" si="24"/>
        <v>0</v>
      </c>
      <c r="AY143" s="111"/>
      <c r="AZ143" s="113">
        <f t="shared" si="25"/>
        <v>0</v>
      </c>
      <c r="BA143" s="111">
        <f t="shared" ref="BA143:BI143" si="621">IF(R142&lt;=0,0,IF($C143&lt;=SUM($AZ143:AZ143),0,IF(AO143+$C143-SUM($AZ143:AZ143)&gt;R142+AC143,R142+AC143-AO143,$C143-SUM($AZ143:AZ143))))</f>
        <v>0</v>
      </c>
      <c r="BB143" s="111">
        <f t="shared" si="621"/>
        <v>0</v>
      </c>
      <c r="BC143" s="111">
        <f t="shared" si="621"/>
        <v>0</v>
      </c>
      <c r="BD143" s="111">
        <f t="shared" si="621"/>
        <v>0</v>
      </c>
      <c r="BE143" s="111">
        <f t="shared" si="621"/>
        <v>0</v>
      </c>
      <c r="BF143" s="111">
        <f t="shared" si="621"/>
        <v>0</v>
      </c>
      <c r="BG143" s="111">
        <f t="shared" si="621"/>
        <v>0</v>
      </c>
      <c r="BH143" s="111">
        <f t="shared" si="621"/>
        <v>0</v>
      </c>
      <c r="BI143" s="111">
        <f t="shared" si="621"/>
        <v>0</v>
      </c>
      <c r="BJ143" s="53"/>
      <c r="BK143" s="53"/>
    </row>
    <row r="144" ht="10.5" customHeight="1">
      <c r="A144" s="107" t="str">
        <f t="shared" si="16"/>
        <v/>
      </c>
      <c r="B144" s="108" t="str">
        <f t="shared" si="17"/>
        <v>#N/A</v>
      </c>
      <c r="C144" s="109" t="str">
        <f t="shared" si="18"/>
        <v/>
      </c>
      <c r="D144" s="110"/>
      <c r="E144" s="111">
        <f t="shared" ref="E144:N144" si="622">AN144+AZ144</f>
        <v>0</v>
      </c>
      <c r="F144" s="111">
        <f t="shared" si="622"/>
        <v>0</v>
      </c>
      <c r="G144" s="111">
        <f t="shared" si="622"/>
        <v>0</v>
      </c>
      <c r="H144" s="111">
        <f t="shared" si="622"/>
        <v>0</v>
      </c>
      <c r="I144" s="111">
        <f t="shared" si="622"/>
        <v>0</v>
      </c>
      <c r="J144" s="111">
        <f t="shared" si="622"/>
        <v>0</v>
      </c>
      <c r="K144" s="111">
        <f t="shared" si="622"/>
        <v>0</v>
      </c>
      <c r="L144" s="111">
        <f t="shared" si="622"/>
        <v>0</v>
      </c>
      <c r="M144" s="111">
        <f t="shared" si="622"/>
        <v>0</v>
      </c>
      <c r="N144" s="111">
        <f t="shared" si="622"/>
        <v>0</v>
      </c>
      <c r="O144" s="112"/>
      <c r="P144" s="111">
        <f t="shared" si="11"/>
        <v>0</v>
      </c>
      <c r="Q144" s="111">
        <f t="shared" ref="Q144:Z144" si="623">IF(E$10=0,0,ROUND(Q143-(E144-AB144),2))</f>
        <v>0</v>
      </c>
      <c r="R144" s="111">
        <f t="shared" si="623"/>
        <v>0</v>
      </c>
      <c r="S144" s="111">
        <f t="shared" si="623"/>
        <v>0</v>
      </c>
      <c r="T144" s="111">
        <f t="shared" si="623"/>
        <v>0</v>
      </c>
      <c r="U144" s="111">
        <f t="shared" si="623"/>
        <v>0</v>
      </c>
      <c r="V144" s="111">
        <f t="shared" si="623"/>
        <v>0</v>
      </c>
      <c r="W144" s="111">
        <f t="shared" si="623"/>
        <v>0</v>
      </c>
      <c r="X144" s="111">
        <f t="shared" si="623"/>
        <v>0</v>
      </c>
      <c r="Y144" s="111">
        <f t="shared" si="623"/>
        <v>0</v>
      </c>
      <c r="Z144" s="111">
        <f t="shared" si="623"/>
        <v>0</v>
      </c>
      <c r="AA144" s="114"/>
      <c r="AB144" s="111">
        <f t="shared" ref="AB144:AK144" si="624">ROUND(Q143*E$11/12,2)</f>
        <v>0</v>
      </c>
      <c r="AC144" s="111">
        <f t="shared" si="624"/>
        <v>0</v>
      </c>
      <c r="AD144" s="111">
        <f t="shared" si="624"/>
        <v>0</v>
      </c>
      <c r="AE144" s="111">
        <f t="shared" si="624"/>
        <v>0</v>
      </c>
      <c r="AF144" s="111">
        <f t="shared" si="624"/>
        <v>0</v>
      </c>
      <c r="AG144" s="111">
        <f t="shared" si="624"/>
        <v>0</v>
      </c>
      <c r="AH144" s="111">
        <f t="shared" si="624"/>
        <v>0</v>
      </c>
      <c r="AI144" s="111">
        <f t="shared" si="624"/>
        <v>0</v>
      </c>
      <c r="AJ144" s="111">
        <f t="shared" si="624"/>
        <v>0</v>
      </c>
      <c r="AK144" s="111">
        <f t="shared" si="624"/>
        <v>0</v>
      </c>
      <c r="AL144" s="111">
        <f t="shared" si="22"/>
        <v>0</v>
      </c>
      <c r="AM144" s="115"/>
      <c r="AN144" s="111">
        <f t="shared" ref="AN144:AW144" si="625">IF(Q143&gt;0,IF((Q143+AB144)&lt;E$12,Q143+AB144,E$12),0)</f>
        <v>0</v>
      </c>
      <c r="AO144" s="111">
        <f t="shared" si="625"/>
        <v>0</v>
      </c>
      <c r="AP144" s="111">
        <f t="shared" si="625"/>
        <v>0</v>
      </c>
      <c r="AQ144" s="111">
        <f t="shared" si="625"/>
        <v>0</v>
      </c>
      <c r="AR144" s="111">
        <f t="shared" si="625"/>
        <v>0</v>
      </c>
      <c r="AS144" s="111">
        <f t="shared" si="625"/>
        <v>0</v>
      </c>
      <c r="AT144" s="111">
        <f t="shared" si="625"/>
        <v>0</v>
      </c>
      <c r="AU144" s="111">
        <f t="shared" si="625"/>
        <v>0</v>
      </c>
      <c r="AV144" s="111">
        <f t="shared" si="625"/>
        <v>0</v>
      </c>
      <c r="AW144" s="111">
        <f t="shared" si="625"/>
        <v>0</v>
      </c>
      <c r="AX144" s="111">
        <f t="shared" si="24"/>
        <v>0</v>
      </c>
      <c r="AY144" s="111"/>
      <c r="AZ144" s="113">
        <f t="shared" si="25"/>
        <v>0</v>
      </c>
      <c r="BA144" s="111">
        <f t="shared" ref="BA144:BI144" si="626">IF(R143&lt;=0,0,IF($C144&lt;=SUM($AZ144:AZ144),0,IF(AO144+$C144-SUM($AZ144:AZ144)&gt;R143+AC144,R143+AC144-AO144,$C144-SUM($AZ144:AZ144))))</f>
        <v>0</v>
      </c>
      <c r="BB144" s="111">
        <f t="shared" si="626"/>
        <v>0</v>
      </c>
      <c r="BC144" s="111">
        <f t="shared" si="626"/>
        <v>0</v>
      </c>
      <c r="BD144" s="111">
        <f t="shared" si="626"/>
        <v>0</v>
      </c>
      <c r="BE144" s="111">
        <f t="shared" si="626"/>
        <v>0</v>
      </c>
      <c r="BF144" s="111">
        <f t="shared" si="626"/>
        <v>0</v>
      </c>
      <c r="BG144" s="111">
        <f t="shared" si="626"/>
        <v>0</v>
      </c>
      <c r="BH144" s="111">
        <f t="shared" si="626"/>
        <v>0</v>
      </c>
      <c r="BI144" s="111">
        <f t="shared" si="626"/>
        <v>0</v>
      </c>
      <c r="BJ144" s="53"/>
      <c r="BK144" s="53"/>
    </row>
    <row r="145" ht="10.5" customHeight="1">
      <c r="A145" s="107" t="str">
        <f t="shared" si="16"/>
        <v/>
      </c>
      <c r="B145" s="108" t="str">
        <f t="shared" si="17"/>
        <v>#N/A</v>
      </c>
      <c r="C145" s="109" t="str">
        <f t="shared" si="18"/>
        <v/>
      </c>
      <c r="D145" s="110"/>
      <c r="E145" s="111">
        <f t="shared" ref="E145:N145" si="627">AN145+AZ145</f>
        <v>0</v>
      </c>
      <c r="F145" s="111">
        <f t="shared" si="627"/>
        <v>0</v>
      </c>
      <c r="G145" s="111">
        <f t="shared" si="627"/>
        <v>0</v>
      </c>
      <c r="H145" s="111">
        <f t="shared" si="627"/>
        <v>0</v>
      </c>
      <c r="I145" s="111">
        <f t="shared" si="627"/>
        <v>0</v>
      </c>
      <c r="J145" s="111">
        <f t="shared" si="627"/>
        <v>0</v>
      </c>
      <c r="K145" s="111">
        <f t="shared" si="627"/>
        <v>0</v>
      </c>
      <c r="L145" s="111">
        <f t="shared" si="627"/>
        <v>0</v>
      </c>
      <c r="M145" s="111">
        <f t="shared" si="627"/>
        <v>0</v>
      </c>
      <c r="N145" s="111">
        <f t="shared" si="627"/>
        <v>0</v>
      </c>
      <c r="O145" s="112"/>
      <c r="P145" s="111">
        <f t="shared" si="11"/>
        <v>0</v>
      </c>
      <c r="Q145" s="111">
        <f t="shared" ref="Q145:Z145" si="628">IF(E$10=0,0,ROUND(Q144-(E145-AB145),2))</f>
        <v>0</v>
      </c>
      <c r="R145" s="111">
        <f t="shared" si="628"/>
        <v>0</v>
      </c>
      <c r="S145" s="111">
        <f t="shared" si="628"/>
        <v>0</v>
      </c>
      <c r="T145" s="111">
        <f t="shared" si="628"/>
        <v>0</v>
      </c>
      <c r="U145" s="111">
        <f t="shared" si="628"/>
        <v>0</v>
      </c>
      <c r="V145" s="111">
        <f t="shared" si="628"/>
        <v>0</v>
      </c>
      <c r="W145" s="111">
        <f t="shared" si="628"/>
        <v>0</v>
      </c>
      <c r="X145" s="111">
        <f t="shared" si="628"/>
        <v>0</v>
      </c>
      <c r="Y145" s="111">
        <f t="shared" si="628"/>
        <v>0</v>
      </c>
      <c r="Z145" s="111">
        <f t="shared" si="628"/>
        <v>0</v>
      </c>
      <c r="AA145" s="114"/>
      <c r="AB145" s="111">
        <f t="shared" ref="AB145:AK145" si="629">ROUND(Q144*E$11/12,2)</f>
        <v>0</v>
      </c>
      <c r="AC145" s="111">
        <f t="shared" si="629"/>
        <v>0</v>
      </c>
      <c r="AD145" s="111">
        <f t="shared" si="629"/>
        <v>0</v>
      </c>
      <c r="AE145" s="111">
        <f t="shared" si="629"/>
        <v>0</v>
      </c>
      <c r="AF145" s="111">
        <f t="shared" si="629"/>
        <v>0</v>
      </c>
      <c r="AG145" s="111">
        <f t="shared" si="629"/>
        <v>0</v>
      </c>
      <c r="AH145" s="111">
        <f t="shared" si="629"/>
        <v>0</v>
      </c>
      <c r="AI145" s="111">
        <f t="shared" si="629"/>
        <v>0</v>
      </c>
      <c r="AJ145" s="111">
        <f t="shared" si="629"/>
        <v>0</v>
      </c>
      <c r="AK145" s="111">
        <f t="shared" si="629"/>
        <v>0</v>
      </c>
      <c r="AL145" s="111">
        <f t="shared" si="22"/>
        <v>0</v>
      </c>
      <c r="AM145" s="115"/>
      <c r="AN145" s="111">
        <f t="shared" ref="AN145:AW145" si="630">IF(Q144&gt;0,IF((Q144+AB145)&lt;E$12,Q144+AB145,E$12),0)</f>
        <v>0</v>
      </c>
      <c r="AO145" s="111">
        <f t="shared" si="630"/>
        <v>0</v>
      </c>
      <c r="AP145" s="111">
        <f t="shared" si="630"/>
        <v>0</v>
      </c>
      <c r="AQ145" s="111">
        <f t="shared" si="630"/>
        <v>0</v>
      </c>
      <c r="AR145" s="111">
        <f t="shared" si="630"/>
        <v>0</v>
      </c>
      <c r="AS145" s="111">
        <f t="shared" si="630"/>
        <v>0</v>
      </c>
      <c r="AT145" s="111">
        <f t="shared" si="630"/>
        <v>0</v>
      </c>
      <c r="AU145" s="111">
        <f t="shared" si="630"/>
        <v>0</v>
      </c>
      <c r="AV145" s="111">
        <f t="shared" si="630"/>
        <v>0</v>
      </c>
      <c r="AW145" s="111">
        <f t="shared" si="630"/>
        <v>0</v>
      </c>
      <c r="AX145" s="111">
        <f t="shared" si="24"/>
        <v>0</v>
      </c>
      <c r="AY145" s="111"/>
      <c r="AZ145" s="113">
        <f t="shared" si="25"/>
        <v>0</v>
      </c>
      <c r="BA145" s="111">
        <f t="shared" ref="BA145:BI145" si="631">IF(R144&lt;=0,0,IF($C145&lt;=SUM($AZ145:AZ145),0,IF(AO145+$C145-SUM($AZ145:AZ145)&gt;R144+AC145,R144+AC145-AO145,$C145-SUM($AZ145:AZ145))))</f>
        <v>0</v>
      </c>
      <c r="BB145" s="111">
        <f t="shared" si="631"/>
        <v>0</v>
      </c>
      <c r="BC145" s="111">
        <f t="shared" si="631"/>
        <v>0</v>
      </c>
      <c r="BD145" s="111">
        <f t="shared" si="631"/>
        <v>0</v>
      </c>
      <c r="BE145" s="111">
        <f t="shared" si="631"/>
        <v>0</v>
      </c>
      <c r="BF145" s="111">
        <f t="shared" si="631"/>
        <v>0</v>
      </c>
      <c r="BG145" s="111">
        <f t="shared" si="631"/>
        <v>0</v>
      </c>
      <c r="BH145" s="111">
        <f t="shared" si="631"/>
        <v>0</v>
      </c>
      <c r="BI145" s="111">
        <f t="shared" si="631"/>
        <v>0</v>
      </c>
      <c r="BJ145" s="53"/>
      <c r="BK145" s="53"/>
    </row>
    <row r="146" ht="10.5" customHeight="1">
      <c r="A146" s="107" t="str">
        <f t="shared" si="16"/>
        <v/>
      </c>
      <c r="B146" s="108" t="str">
        <f t="shared" si="17"/>
        <v>#N/A</v>
      </c>
      <c r="C146" s="109" t="str">
        <f t="shared" si="18"/>
        <v/>
      </c>
      <c r="D146" s="110"/>
      <c r="E146" s="111">
        <f t="shared" ref="E146:N146" si="632">AN146+AZ146</f>
        <v>0</v>
      </c>
      <c r="F146" s="111">
        <f t="shared" si="632"/>
        <v>0</v>
      </c>
      <c r="G146" s="111">
        <f t="shared" si="632"/>
        <v>0</v>
      </c>
      <c r="H146" s="111">
        <f t="shared" si="632"/>
        <v>0</v>
      </c>
      <c r="I146" s="111">
        <f t="shared" si="632"/>
        <v>0</v>
      </c>
      <c r="J146" s="111">
        <f t="shared" si="632"/>
        <v>0</v>
      </c>
      <c r="K146" s="111">
        <f t="shared" si="632"/>
        <v>0</v>
      </c>
      <c r="L146" s="111">
        <f t="shared" si="632"/>
        <v>0</v>
      </c>
      <c r="M146" s="111">
        <f t="shared" si="632"/>
        <v>0</v>
      </c>
      <c r="N146" s="111">
        <f t="shared" si="632"/>
        <v>0</v>
      </c>
      <c r="O146" s="112"/>
      <c r="P146" s="111">
        <f t="shared" si="11"/>
        <v>0</v>
      </c>
      <c r="Q146" s="111">
        <f t="shared" ref="Q146:Z146" si="633">IF(E$10=0,0,ROUND(Q145-(E146-AB146),2))</f>
        <v>0</v>
      </c>
      <c r="R146" s="111">
        <f t="shared" si="633"/>
        <v>0</v>
      </c>
      <c r="S146" s="111">
        <f t="shared" si="633"/>
        <v>0</v>
      </c>
      <c r="T146" s="111">
        <f t="shared" si="633"/>
        <v>0</v>
      </c>
      <c r="U146" s="111">
        <f t="shared" si="633"/>
        <v>0</v>
      </c>
      <c r="V146" s="111">
        <f t="shared" si="633"/>
        <v>0</v>
      </c>
      <c r="W146" s="111">
        <f t="shared" si="633"/>
        <v>0</v>
      </c>
      <c r="X146" s="111">
        <f t="shared" si="633"/>
        <v>0</v>
      </c>
      <c r="Y146" s="111">
        <f t="shared" si="633"/>
        <v>0</v>
      </c>
      <c r="Z146" s="111">
        <f t="shared" si="633"/>
        <v>0</v>
      </c>
      <c r="AA146" s="114"/>
      <c r="AB146" s="111">
        <f t="shared" ref="AB146:AK146" si="634">ROUND(Q145*E$11/12,2)</f>
        <v>0</v>
      </c>
      <c r="AC146" s="111">
        <f t="shared" si="634"/>
        <v>0</v>
      </c>
      <c r="AD146" s="111">
        <f t="shared" si="634"/>
        <v>0</v>
      </c>
      <c r="AE146" s="111">
        <f t="shared" si="634"/>
        <v>0</v>
      </c>
      <c r="AF146" s="111">
        <f t="shared" si="634"/>
        <v>0</v>
      </c>
      <c r="AG146" s="111">
        <f t="shared" si="634"/>
        <v>0</v>
      </c>
      <c r="AH146" s="111">
        <f t="shared" si="634"/>
        <v>0</v>
      </c>
      <c r="AI146" s="111">
        <f t="shared" si="634"/>
        <v>0</v>
      </c>
      <c r="AJ146" s="111">
        <f t="shared" si="634"/>
        <v>0</v>
      </c>
      <c r="AK146" s="111">
        <f t="shared" si="634"/>
        <v>0</v>
      </c>
      <c r="AL146" s="111">
        <f t="shared" si="22"/>
        <v>0</v>
      </c>
      <c r="AM146" s="115"/>
      <c r="AN146" s="111">
        <f t="shared" ref="AN146:AW146" si="635">IF(Q145&gt;0,IF((Q145+AB146)&lt;E$12,Q145+AB146,E$12),0)</f>
        <v>0</v>
      </c>
      <c r="AO146" s="111">
        <f t="shared" si="635"/>
        <v>0</v>
      </c>
      <c r="AP146" s="111">
        <f t="shared" si="635"/>
        <v>0</v>
      </c>
      <c r="AQ146" s="111">
        <f t="shared" si="635"/>
        <v>0</v>
      </c>
      <c r="AR146" s="111">
        <f t="shared" si="635"/>
        <v>0</v>
      </c>
      <c r="AS146" s="111">
        <f t="shared" si="635"/>
        <v>0</v>
      </c>
      <c r="AT146" s="111">
        <f t="shared" si="635"/>
        <v>0</v>
      </c>
      <c r="AU146" s="111">
        <f t="shared" si="635"/>
        <v>0</v>
      </c>
      <c r="AV146" s="111">
        <f t="shared" si="635"/>
        <v>0</v>
      </c>
      <c r="AW146" s="111">
        <f t="shared" si="635"/>
        <v>0</v>
      </c>
      <c r="AX146" s="111">
        <f t="shared" si="24"/>
        <v>0</v>
      </c>
      <c r="AY146" s="111"/>
      <c r="AZ146" s="113">
        <f t="shared" si="25"/>
        <v>0</v>
      </c>
      <c r="BA146" s="111">
        <f t="shared" ref="BA146:BI146" si="636">IF(R145&lt;=0,0,IF($C146&lt;=SUM($AZ146:AZ146),0,IF(AO146+$C146-SUM($AZ146:AZ146)&gt;R145+AC146,R145+AC146-AO146,$C146-SUM($AZ146:AZ146))))</f>
        <v>0</v>
      </c>
      <c r="BB146" s="111">
        <f t="shared" si="636"/>
        <v>0</v>
      </c>
      <c r="BC146" s="111">
        <f t="shared" si="636"/>
        <v>0</v>
      </c>
      <c r="BD146" s="111">
        <f t="shared" si="636"/>
        <v>0</v>
      </c>
      <c r="BE146" s="111">
        <f t="shared" si="636"/>
        <v>0</v>
      </c>
      <c r="BF146" s="111">
        <f t="shared" si="636"/>
        <v>0</v>
      </c>
      <c r="BG146" s="111">
        <f t="shared" si="636"/>
        <v>0</v>
      </c>
      <c r="BH146" s="111">
        <f t="shared" si="636"/>
        <v>0</v>
      </c>
      <c r="BI146" s="111">
        <f t="shared" si="636"/>
        <v>0</v>
      </c>
      <c r="BJ146" s="53"/>
      <c r="BK146" s="53"/>
    </row>
    <row r="147" ht="10.5" customHeight="1">
      <c r="A147" s="107" t="str">
        <f t="shared" si="16"/>
        <v/>
      </c>
      <c r="B147" s="108" t="str">
        <f t="shared" si="17"/>
        <v>#N/A</v>
      </c>
      <c r="C147" s="109" t="str">
        <f t="shared" si="18"/>
        <v/>
      </c>
      <c r="D147" s="110"/>
      <c r="E147" s="111">
        <f t="shared" ref="E147:N147" si="637">AN147+AZ147</f>
        <v>0</v>
      </c>
      <c r="F147" s="111">
        <f t="shared" si="637"/>
        <v>0</v>
      </c>
      <c r="G147" s="111">
        <f t="shared" si="637"/>
        <v>0</v>
      </c>
      <c r="H147" s="111">
        <f t="shared" si="637"/>
        <v>0</v>
      </c>
      <c r="I147" s="111">
        <f t="shared" si="637"/>
        <v>0</v>
      </c>
      <c r="J147" s="111">
        <f t="shared" si="637"/>
        <v>0</v>
      </c>
      <c r="K147" s="111">
        <f t="shared" si="637"/>
        <v>0</v>
      </c>
      <c r="L147" s="111">
        <f t="shared" si="637"/>
        <v>0</v>
      </c>
      <c r="M147" s="111">
        <f t="shared" si="637"/>
        <v>0</v>
      </c>
      <c r="N147" s="111">
        <f t="shared" si="637"/>
        <v>0</v>
      </c>
      <c r="O147" s="112"/>
      <c r="P147" s="111">
        <f t="shared" si="11"/>
        <v>0</v>
      </c>
      <c r="Q147" s="111">
        <f t="shared" ref="Q147:Z147" si="638">IF(E$10=0,0,ROUND(Q146-(E147-AB147),2))</f>
        <v>0</v>
      </c>
      <c r="R147" s="111">
        <f t="shared" si="638"/>
        <v>0</v>
      </c>
      <c r="S147" s="111">
        <f t="shared" si="638"/>
        <v>0</v>
      </c>
      <c r="T147" s="111">
        <f t="shared" si="638"/>
        <v>0</v>
      </c>
      <c r="U147" s="111">
        <f t="shared" si="638"/>
        <v>0</v>
      </c>
      <c r="V147" s="111">
        <f t="shared" si="638"/>
        <v>0</v>
      </c>
      <c r="W147" s="111">
        <f t="shared" si="638"/>
        <v>0</v>
      </c>
      <c r="X147" s="111">
        <f t="shared" si="638"/>
        <v>0</v>
      </c>
      <c r="Y147" s="111">
        <f t="shared" si="638"/>
        <v>0</v>
      </c>
      <c r="Z147" s="111">
        <f t="shared" si="638"/>
        <v>0</v>
      </c>
      <c r="AA147" s="114"/>
      <c r="AB147" s="111">
        <f t="shared" ref="AB147:AK147" si="639">ROUND(Q146*E$11/12,2)</f>
        <v>0</v>
      </c>
      <c r="AC147" s="111">
        <f t="shared" si="639"/>
        <v>0</v>
      </c>
      <c r="AD147" s="111">
        <f t="shared" si="639"/>
        <v>0</v>
      </c>
      <c r="AE147" s="111">
        <f t="shared" si="639"/>
        <v>0</v>
      </c>
      <c r="AF147" s="111">
        <f t="shared" si="639"/>
        <v>0</v>
      </c>
      <c r="AG147" s="111">
        <f t="shared" si="639"/>
        <v>0</v>
      </c>
      <c r="AH147" s="111">
        <f t="shared" si="639"/>
        <v>0</v>
      </c>
      <c r="AI147" s="111">
        <f t="shared" si="639"/>
        <v>0</v>
      </c>
      <c r="AJ147" s="111">
        <f t="shared" si="639"/>
        <v>0</v>
      </c>
      <c r="AK147" s="111">
        <f t="shared" si="639"/>
        <v>0</v>
      </c>
      <c r="AL147" s="111">
        <f t="shared" si="22"/>
        <v>0</v>
      </c>
      <c r="AM147" s="115"/>
      <c r="AN147" s="111">
        <f t="shared" ref="AN147:AW147" si="640">IF(Q146&gt;0,IF((Q146+AB147)&lt;E$12,Q146+AB147,E$12),0)</f>
        <v>0</v>
      </c>
      <c r="AO147" s="111">
        <f t="shared" si="640"/>
        <v>0</v>
      </c>
      <c r="AP147" s="111">
        <f t="shared" si="640"/>
        <v>0</v>
      </c>
      <c r="AQ147" s="111">
        <f t="shared" si="640"/>
        <v>0</v>
      </c>
      <c r="AR147" s="111">
        <f t="shared" si="640"/>
        <v>0</v>
      </c>
      <c r="AS147" s="111">
        <f t="shared" si="640"/>
        <v>0</v>
      </c>
      <c r="AT147" s="111">
        <f t="shared" si="640"/>
        <v>0</v>
      </c>
      <c r="AU147" s="111">
        <f t="shared" si="640"/>
        <v>0</v>
      </c>
      <c r="AV147" s="111">
        <f t="shared" si="640"/>
        <v>0</v>
      </c>
      <c r="AW147" s="111">
        <f t="shared" si="640"/>
        <v>0</v>
      </c>
      <c r="AX147" s="111">
        <f t="shared" si="24"/>
        <v>0</v>
      </c>
      <c r="AY147" s="111"/>
      <c r="AZ147" s="113">
        <f t="shared" si="25"/>
        <v>0</v>
      </c>
      <c r="BA147" s="111">
        <f t="shared" ref="BA147:BI147" si="641">IF(R146&lt;=0,0,IF($C147&lt;=SUM($AZ147:AZ147),0,IF(AO147+$C147-SUM($AZ147:AZ147)&gt;R146+AC147,R146+AC147-AO147,$C147-SUM($AZ147:AZ147))))</f>
        <v>0</v>
      </c>
      <c r="BB147" s="111">
        <f t="shared" si="641"/>
        <v>0</v>
      </c>
      <c r="BC147" s="111">
        <f t="shared" si="641"/>
        <v>0</v>
      </c>
      <c r="BD147" s="111">
        <f t="shared" si="641"/>
        <v>0</v>
      </c>
      <c r="BE147" s="111">
        <f t="shared" si="641"/>
        <v>0</v>
      </c>
      <c r="BF147" s="111">
        <f t="shared" si="641"/>
        <v>0</v>
      </c>
      <c r="BG147" s="111">
        <f t="shared" si="641"/>
        <v>0</v>
      </c>
      <c r="BH147" s="111">
        <f t="shared" si="641"/>
        <v>0</v>
      </c>
      <c r="BI147" s="111">
        <f t="shared" si="641"/>
        <v>0</v>
      </c>
      <c r="BJ147" s="53"/>
      <c r="BK147" s="53"/>
    </row>
    <row r="148" ht="10.5" customHeight="1">
      <c r="A148" s="107" t="str">
        <f t="shared" si="16"/>
        <v/>
      </c>
      <c r="B148" s="108" t="str">
        <f t="shared" si="17"/>
        <v>#N/A</v>
      </c>
      <c r="C148" s="109" t="str">
        <f t="shared" si="18"/>
        <v/>
      </c>
      <c r="D148" s="110"/>
      <c r="E148" s="111">
        <f t="shared" ref="E148:N148" si="642">AN148+AZ148</f>
        <v>0</v>
      </c>
      <c r="F148" s="111">
        <f t="shared" si="642"/>
        <v>0</v>
      </c>
      <c r="G148" s="111">
        <f t="shared" si="642"/>
        <v>0</v>
      </c>
      <c r="H148" s="111">
        <f t="shared" si="642"/>
        <v>0</v>
      </c>
      <c r="I148" s="111">
        <f t="shared" si="642"/>
        <v>0</v>
      </c>
      <c r="J148" s="111">
        <f t="shared" si="642"/>
        <v>0</v>
      </c>
      <c r="K148" s="111">
        <f t="shared" si="642"/>
        <v>0</v>
      </c>
      <c r="L148" s="111">
        <f t="shared" si="642"/>
        <v>0</v>
      </c>
      <c r="M148" s="111">
        <f t="shared" si="642"/>
        <v>0</v>
      </c>
      <c r="N148" s="111">
        <f t="shared" si="642"/>
        <v>0</v>
      </c>
      <c r="O148" s="112"/>
      <c r="P148" s="111">
        <f t="shared" si="11"/>
        <v>0</v>
      </c>
      <c r="Q148" s="111">
        <f t="shared" ref="Q148:Z148" si="643">IF(E$10=0,0,ROUND(Q147-(E148-AB148),2))</f>
        <v>0</v>
      </c>
      <c r="R148" s="111">
        <f t="shared" si="643"/>
        <v>0</v>
      </c>
      <c r="S148" s="111">
        <f t="shared" si="643"/>
        <v>0</v>
      </c>
      <c r="T148" s="111">
        <f t="shared" si="643"/>
        <v>0</v>
      </c>
      <c r="U148" s="111">
        <f t="shared" si="643"/>
        <v>0</v>
      </c>
      <c r="V148" s="111">
        <f t="shared" si="643"/>
        <v>0</v>
      </c>
      <c r="W148" s="111">
        <f t="shared" si="643"/>
        <v>0</v>
      </c>
      <c r="X148" s="111">
        <f t="shared" si="643"/>
        <v>0</v>
      </c>
      <c r="Y148" s="111">
        <f t="shared" si="643"/>
        <v>0</v>
      </c>
      <c r="Z148" s="111">
        <f t="shared" si="643"/>
        <v>0</v>
      </c>
      <c r="AA148" s="114"/>
      <c r="AB148" s="111">
        <f t="shared" ref="AB148:AK148" si="644">ROUND(Q147*E$11/12,2)</f>
        <v>0</v>
      </c>
      <c r="AC148" s="111">
        <f t="shared" si="644"/>
        <v>0</v>
      </c>
      <c r="AD148" s="111">
        <f t="shared" si="644"/>
        <v>0</v>
      </c>
      <c r="AE148" s="111">
        <f t="shared" si="644"/>
        <v>0</v>
      </c>
      <c r="AF148" s="111">
        <f t="shared" si="644"/>
        <v>0</v>
      </c>
      <c r="AG148" s="111">
        <f t="shared" si="644"/>
        <v>0</v>
      </c>
      <c r="AH148" s="111">
        <f t="shared" si="644"/>
        <v>0</v>
      </c>
      <c r="AI148" s="111">
        <f t="shared" si="644"/>
        <v>0</v>
      </c>
      <c r="AJ148" s="111">
        <f t="shared" si="644"/>
        <v>0</v>
      </c>
      <c r="AK148" s="111">
        <f t="shared" si="644"/>
        <v>0</v>
      </c>
      <c r="AL148" s="111">
        <f t="shared" si="22"/>
        <v>0</v>
      </c>
      <c r="AM148" s="115"/>
      <c r="AN148" s="111">
        <f t="shared" ref="AN148:AW148" si="645">IF(Q147&gt;0,IF((Q147+AB148)&lt;E$12,Q147+AB148,E$12),0)</f>
        <v>0</v>
      </c>
      <c r="AO148" s="111">
        <f t="shared" si="645"/>
        <v>0</v>
      </c>
      <c r="AP148" s="111">
        <f t="shared" si="645"/>
        <v>0</v>
      </c>
      <c r="AQ148" s="111">
        <f t="shared" si="645"/>
        <v>0</v>
      </c>
      <c r="AR148" s="111">
        <f t="shared" si="645"/>
        <v>0</v>
      </c>
      <c r="AS148" s="111">
        <f t="shared" si="645"/>
        <v>0</v>
      </c>
      <c r="AT148" s="111">
        <f t="shared" si="645"/>
        <v>0</v>
      </c>
      <c r="AU148" s="111">
        <f t="shared" si="645"/>
        <v>0</v>
      </c>
      <c r="AV148" s="111">
        <f t="shared" si="645"/>
        <v>0</v>
      </c>
      <c r="AW148" s="111">
        <f t="shared" si="645"/>
        <v>0</v>
      </c>
      <c r="AX148" s="111">
        <f t="shared" si="24"/>
        <v>0</v>
      </c>
      <c r="AY148" s="111"/>
      <c r="AZ148" s="113">
        <f t="shared" si="25"/>
        <v>0</v>
      </c>
      <c r="BA148" s="111">
        <f t="shared" ref="BA148:BI148" si="646">IF(R147&lt;=0,0,IF($C148&lt;=SUM($AZ148:AZ148),0,IF(AO148+$C148-SUM($AZ148:AZ148)&gt;R147+AC148,R147+AC148-AO148,$C148-SUM($AZ148:AZ148))))</f>
        <v>0</v>
      </c>
      <c r="BB148" s="111">
        <f t="shared" si="646"/>
        <v>0</v>
      </c>
      <c r="BC148" s="111">
        <f t="shared" si="646"/>
        <v>0</v>
      </c>
      <c r="BD148" s="111">
        <f t="shared" si="646"/>
        <v>0</v>
      </c>
      <c r="BE148" s="111">
        <f t="shared" si="646"/>
        <v>0</v>
      </c>
      <c r="BF148" s="111">
        <f t="shared" si="646"/>
        <v>0</v>
      </c>
      <c r="BG148" s="111">
        <f t="shared" si="646"/>
        <v>0</v>
      </c>
      <c r="BH148" s="111">
        <f t="shared" si="646"/>
        <v>0</v>
      </c>
      <c r="BI148" s="111">
        <f t="shared" si="646"/>
        <v>0</v>
      </c>
      <c r="BJ148" s="53"/>
      <c r="BK148" s="53"/>
    </row>
    <row r="149" ht="10.5" customHeight="1">
      <c r="A149" s="107" t="str">
        <f t="shared" si="16"/>
        <v/>
      </c>
      <c r="B149" s="108" t="str">
        <f t="shared" si="17"/>
        <v>#N/A</v>
      </c>
      <c r="C149" s="109" t="str">
        <f t="shared" si="18"/>
        <v/>
      </c>
      <c r="D149" s="110"/>
      <c r="E149" s="111">
        <f t="shared" ref="E149:N149" si="647">AN149+AZ149</f>
        <v>0</v>
      </c>
      <c r="F149" s="111">
        <f t="shared" si="647"/>
        <v>0</v>
      </c>
      <c r="G149" s="111">
        <f t="shared" si="647"/>
        <v>0</v>
      </c>
      <c r="H149" s="111">
        <f t="shared" si="647"/>
        <v>0</v>
      </c>
      <c r="I149" s="111">
        <f t="shared" si="647"/>
        <v>0</v>
      </c>
      <c r="J149" s="111">
        <f t="shared" si="647"/>
        <v>0</v>
      </c>
      <c r="K149" s="111">
        <f t="shared" si="647"/>
        <v>0</v>
      </c>
      <c r="L149" s="111">
        <f t="shared" si="647"/>
        <v>0</v>
      </c>
      <c r="M149" s="111">
        <f t="shared" si="647"/>
        <v>0</v>
      </c>
      <c r="N149" s="111">
        <f t="shared" si="647"/>
        <v>0</v>
      </c>
      <c r="O149" s="112"/>
      <c r="P149" s="111">
        <f t="shared" si="11"/>
        <v>0</v>
      </c>
      <c r="Q149" s="111">
        <f t="shared" ref="Q149:Z149" si="648">IF(E$10=0,0,ROUND(Q148-(E149-AB149),2))</f>
        <v>0</v>
      </c>
      <c r="R149" s="111">
        <f t="shared" si="648"/>
        <v>0</v>
      </c>
      <c r="S149" s="111">
        <f t="shared" si="648"/>
        <v>0</v>
      </c>
      <c r="T149" s="111">
        <f t="shared" si="648"/>
        <v>0</v>
      </c>
      <c r="U149" s="111">
        <f t="shared" si="648"/>
        <v>0</v>
      </c>
      <c r="V149" s="111">
        <f t="shared" si="648"/>
        <v>0</v>
      </c>
      <c r="W149" s="111">
        <f t="shared" si="648"/>
        <v>0</v>
      </c>
      <c r="X149" s="111">
        <f t="shared" si="648"/>
        <v>0</v>
      </c>
      <c r="Y149" s="111">
        <f t="shared" si="648"/>
        <v>0</v>
      </c>
      <c r="Z149" s="111">
        <f t="shared" si="648"/>
        <v>0</v>
      </c>
      <c r="AA149" s="114"/>
      <c r="AB149" s="111">
        <f t="shared" ref="AB149:AK149" si="649">ROUND(Q148*E$11/12,2)</f>
        <v>0</v>
      </c>
      <c r="AC149" s="111">
        <f t="shared" si="649"/>
        <v>0</v>
      </c>
      <c r="AD149" s="111">
        <f t="shared" si="649"/>
        <v>0</v>
      </c>
      <c r="AE149" s="111">
        <f t="shared" si="649"/>
        <v>0</v>
      </c>
      <c r="AF149" s="111">
        <f t="shared" si="649"/>
        <v>0</v>
      </c>
      <c r="AG149" s="111">
        <f t="shared" si="649"/>
        <v>0</v>
      </c>
      <c r="AH149" s="111">
        <f t="shared" si="649"/>
        <v>0</v>
      </c>
      <c r="AI149" s="111">
        <f t="shared" si="649"/>
        <v>0</v>
      </c>
      <c r="AJ149" s="111">
        <f t="shared" si="649"/>
        <v>0</v>
      </c>
      <c r="AK149" s="111">
        <f t="shared" si="649"/>
        <v>0</v>
      </c>
      <c r="AL149" s="111">
        <f t="shared" si="22"/>
        <v>0</v>
      </c>
      <c r="AM149" s="115"/>
      <c r="AN149" s="111">
        <f t="shared" ref="AN149:AW149" si="650">IF(Q148&gt;0,IF((Q148+AB149)&lt;E$12,Q148+AB149,E$12),0)</f>
        <v>0</v>
      </c>
      <c r="AO149" s="111">
        <f t="shared" si="650"/>
        <v>0</v>
      </c>
      <c r="AP149" s="111">
        <f t="shared" si="650"/>
        <v>0</v>
      </c>
      <c r="AQ149" s="111">
        <f t="shared" si="650"/>
        <v>0</v>
      </c>
      <c r="AR149" s="111">
        <f t="shared" si="650"/>
        <v>0</v>
      </c>
      <c r="AS149" s="111">
        <f t="shared" si="650"/>
        <v>0</v>
      </c>
      <c r="AT149" s="111">
        <f t="shared" si="650"/>
        <v>0</v>
      </c>
      <c r="AU149" s="111">
        <f t="shared" si="650"/>
        <v>0</v>
      </c>
      <c r="AV149" s="111">
        <f t="shared" si="650"/>
        <v>0</v>
      </c>
      <c r="AW149" s="111">
        <f t="shared" si="650"/>
        <v>0</v>
      </c>
      <c r="AX149" s="111">
        <f t="shared" si="24"/>
        <v>0</v>
      </c>
      <c r="AY149" s="111"/>
      <c r="AZ149" s="113">
        <f t="shared" si="25"/>
        <v>0</v>
      </c>
      <c r="BA149" s="111">
        <f t="shared" ref="BA149:BI149" si="651">IF(R148&lt;=0,0,IF($C149&lt;=SUM($AZ149:AZ149),0,IF(AO149+$C149-SUM($AZ149:AZ149)&gt;R148+AC149,R148+AC149-AO149,$C149-SUM($AZ149:AZ149))))</f>
        <v>0</v>
      </c>
      <c r="BB149" s="111">
        <f t="shared" si="651"/>
        <v>0</v>
      </c>
      <c r="BC149" s="111">
        <f t="shared" si="651"/>
        <v>0</v>
      </c>
      <c r="BD149" s="111">
        <f t="shared" si="651"/>
        <v>0</v>
      </c>
      <c r="BE149" s="111">
        <f t="shared" si="651"/>
        <v>0</v>
      </c>
      <c r="BF149" s="111">
        <f t="shared" si="651"/>
        <v>0</v>
      </c>
      <c r="BG149" s="111">
        <f t="shared" si="651"/>
        <v>0</v>
      </c>
      <c r="BH149" s="111">
        <f t="shared" si="651"/>
        <v>0</v>
      </c>
      <c r="BI149" s="111">
        <f t="shared" si="651"/>
        <v>0</v>
      </c>
      <c r="BJ149" s="53"/>
      <c r="BK149" s="53"/>
    </row>
    <row r="150" ht="10.5" customHeight="1">
      <c r="A150" s="107" t="str">
        <f t="shared" si="16"/>
        <v/>
      </c>
      <c r="B150" s="108" t="str">
        <f t="shared" si="17"/>
        <v>#N/A</v>
      </c>
      <c r="C150" s="109" t="str">
        <f t="shared" si="18"/>
        <v/>
      </c>
      <c r="D150" s="110"/>
      <c r="E150" s="111">
        <f t="shared" ref="E150:N150" si="652">AN150+AZ150</f>
        <v>0</v>
      </c>
      <c r="F150" s="111">
        <f t="shared" si="652"/>
        <v>0</v>
      </c>
      <c r="G150" s="111">
        <f t="shared" si="652"/>
        <v>0</v>
      </c>
      <c r="H150" s="111">
        <f t="shared" si="652"/>
        <v>0</v>
      </c>
      <c r="I150" s="111">
        <f t="shared" si="652"/>
        <v>0</v>
      </c>
      <c r="J150" s="111">
        <f t="shared" si="652"/>
        <v>0</v>
      </c>
      <c r="K150" s="111">
        <f t="shared" si="652"/>
        <v>0</v>
      </c>
      <c r="L150" s="111">
        <f t="shared" si="652"/>
        <v>0</v>
      </c>
      <c r="M150" s="111">
        <f t="shared" si="652"/>
        <v>0</v>
      </c>
      <c r="N150" s="111">
        <f t="shared" si="652"/>
        <v>0</v>
      </c>
      <c r="O150" s="112"/>
      <c r="P150" s="111">
        <f t="shared" si="11"/>
        <v>0</v>
      </c>
      <c r="Q150" s="111">
        <f t="shared" ref="Q150:Z150" si="653">IF(E$10=0,0,ROUND(Q149-(E150-AB150),2))</f>
        <v>0</v>
      </c>
      <c r="R150" s="111">
        <f t="shared" si="653"/>
        <v>0</v>
      </c>
      <c r="S150" s="111">
        <f t="shared" si="653"/>
        <v>0</v>
      </c>
      <c r="T150" s="111">
        <f t="shared" si="653"/>
        <v>0</v>
      </c>
      <c r="U150" s="111">
        <f t="shared" si="653"/>
        <v>0</v>
      </c>
      <c r="V150" s="111">
        <f t="shared" si="653"/>
        <v>0</v>
      </c>
      <c r="W150" s="111">
        <f t="shared" si="653"/>
        <v>0</v>
      </c>
      <c r="X150" s="111">
        <f t="shared" si="653"/>
        <v>0</v>
      </c>
      <c r="Y150" s="111">
        <f t="shared" si="653"/>
        <v>0</v>
      </c>
      <c r="Z150" s="111">
        <f t="shared" si="653"/>
        <v>0</v>
      </c>
      <c r="AA150" s="114"/>
      <c r="AB150" s="111">
        <f t="shared" ref="AB150:AK150" si="654">ROUND(Q149*E$11/12,2)</f>
        <v>0</v>
      </c>
      <c r="AC150" s="111">
        <f t="shared" si="654"/>
        <v>0</v>
      </c>
      <c r="AD150" s="111">
        <f t="shared" si="654"/>
        <v>0</v>
      </c>
      <c r="AE150" s="111">
        <f t="shared" si="654"/>
        <v>0</v>
      </c>
      <c r="AF150" s="111">
        <f t="shared" si="654"/>
        <v>0</v>
      </c>
      <c r="AG150" s="111">
        <f t="shared" si="654"/>
        <v>0</v>
      </c>
      <c r="AH150" s="111">
        <f t="shared" si="654"/>
        <v>0</v>
      </c>
      <c r="AI150" s="111">
        <f t="shared" si="654"/>
        <v>0</v>
      </c>
      <c r="AJ150" s="111">
        <f t="shared" si="654"/>
        <v>0</v>
      </c>
      <c r="AK150" s="111">
        <f t="shared" si="654"/>
        <v>0</v>
      </c>
      <c r="AL150" s="111">
        <f t="shared" si="22"/>
        <v>0</v>
      </c>
      <c r="AM150" s="115"/>
      <c r="AN150" s="111">
        <f t="shared" ref="AN150:AW150" si="655">IF(Q149&gt;0,IF((Q149+AB150)&lt;E$12,Q149+AB150,E$12),0)</f>
        <v>0</v>
      </c>
      <c r="AO150" s="111">
        <f t="shared" si="655"/>
        <v>0</v>
      </c>
      <c r="AP150" s="111">
        <f t="shared" si="655"/>
        <v>0</v>
      </c>
      <c r="AQ150" s="111">
        <f t="shared" si="655"/>
        <v>0</v>
      </c>
      <c r="AR150" s="111">
        <f t="shared" si="655"/>
        <v>0</v>
      </c>
      <c r="AS150" s="111">
        <f t="shared" si="655"/>
        <v>0</v>
      </c>
      <c r="AT150" s="111">
        <f t="shared" si="655"/>
        <v>0</v>
      </c>
      <c r="AU150" s="111">
        <f t="shared" si="655"/>
        <v>0</v>
      </c>
      <c r="AV150" s="111">
        <f t="shared" si="655"/>
        <v>0</v>
      </c>
      <c r="AW150" s="111">
        <f t="shared" si="655"/>
        <v>0</v>
      </c>
      <c r="AX150" s="111">
        <f t="shared" si="24"/>
        <v>0</v>
      </c>
      <c r="AY150" s="111"/>
      <c r="AZ150" s="113">
        <f t="shared" si="25"/>
        <v>0</v>
      </c>
      <c r="BA150" s="111">
        <f t="shared" ref="BA150:BI150" si="656">IF(R149&lt;=0,0,IF($C150&lt;=SUM($AZ150:AZ150),0,IF(AO150+$C150-SUM($AZ150:AZ150)&gt;R149+AC150,R149+AC150-AO150,$C150-SUM($AZ150:AZ150))))</f>
        <v>0</v>
      </c>
      <c r="BB150" s="111">
        <f t="shared" si="656"/>
        <v>0</v>
      </c>
      <c r="BC150" s="111">
        <f t="shared" si="656"/>
        <v>0</v>
      </c>
      <c r="BD150" s="111">
        <f t="shared" si="656"/>
        <v>0</v>
      </c>
      <c r="BE150" s="111">
        <f t="shared" si="656"/>
        <v>0</v>
      </c>
      <c r="BF150" s="111">
        <f t="shared" si="656"/>
        <v>0</v>
      </c>
      <c r="BG150" s="111">
        <f t="shared" si="656"/>
        <v>0</v>
      </c>
      <c r="BH150" s="111">
        <f t="shared" si="656"/>
        <v>0</v>
      </c>
      <c r="BI150" s="111">
        <f t="shared" si="656"/>
        <v>0</v>
      </c>
      <c r="BJ150" s="53"/>
      <c r="BK150" s="53"/>
    </row>
    <row r="151" ht="10.5" customHeight="1">
      <c r="A151" s="107" t="str">
        <f t="shared" si="16"/>
        <v/>
      </c>
      <c r="B151" s="108" t="str">
        <f t="shared" si="17"/>
        <v>#N/A</v>
      </c>
      <c r="C151" s="109" t="str">
        <f t="shared" si="18"/>
        <v/>
      </c>
      <c r="D151" s="110"/>
      <c r="E151" s="111">
        <f t="shared" ref="E151:N151" si="657">AN151+AZ151</f>
        <v>0</v>
      </c>
      <c r="F151" s="111">
        <f t="shared" si="657"/>
        <v>0</v>
      </c>
      <c r="G151" s="111">
        <f t="shared" si="657"/>
        <v>0</v>
      </c>
      <c r="H151" s="111">
        <f t="shared" si="657"/>
        <v>0</v>
      </c>
      <c r="I151" s="111">
        <f t="shared" si="657"/>
        <v>0</v>
      </c>
      <c r="J151" s="111">
        <f t="shared" si="657"/>
        <v>0</v>
      </c>
      <c r="K151" s="111">
        <f t="shared" si="657"/>
        <v>0</v>
      </c>
      <c r="L151" s="111">
        <f t="shared" si="657"/>
        <v>0</v>
      </c>
      <c r="M151" s="111">
        <f t="shared" si="657"/>
        <v>0</v>
      </c>
      <c r="N151" s="111">
        <f t="shared" si="657"/>
        <v>0</v>
      </c>
      <c r="O151" s="112"/>
      <c r="P151" s="111">
        <f t="shared" si="11"/>
        <v>0</v>
      </c>
      <c r="Q151" s="111">
        <f t="shared" ref="Q151:Z151" si="658">IF(E$10=0,0,ROUND(Q150-(E151-AB151),2))</f>
        <v>0</v>
      </c>
      <c r="R151" s="111">
        <f t="shared" si="658"/>
        <v>0</v>
      </c>
      <c r="S151" s="111">
        <f t="shared" si="658"/>
        <v>0</v>
      </c>
      <c r="T151" s="111">
        <f t="shared" si="658"/>
        <v>0</v>
      </c>
      <c r="U151" s="111">
        <f t="shared" si="658"/>
        <v>0</v>
      </c>
      <c r="V151" s="111">
        <f t="shared" si="658"/>
        <v>0</v>
      </c>
      <c r="W151" s="111">
        <f t="shared" si="658"/>
        <v>0</v>
      </c>
      <c r="X151" s="111">
        <f t="shared" si="658"/>
        <v>0</v>
      </c>
      <c r="Y151" s="111">
        <f t="shared" si="658"/>
        <v>0</v>
      </c>
      <c r="Z151" s="111">
        <f t="shared" si="658"/>
        <v>0</v>
      </c>
      <c r="AA151" s="114"/>
      <c r="AB151" s="111">
        <f t="shared" ref="AB151:AK151" si="659">ROUND(Q150*E$11/12,2)</f>
        <v>0</v>
      </c>
      <c r="AC151" s="111">
        <f t="shared" si="659"/>
        <v>0</v>
      </c>
      <c r="AD151" s="111">
        <f t="shared" si="659"/>
        <v>0</v>
      </c>
      <c r="AE151" s="111">
        <f t="shared" si="659"/>
        <v>0</v>
      </c>
      <c r="AF151" s="111">
        <f t="shared" si="659"/>
        <v>0</v>
      </c>
      <c r="AG151" s="111">
        <f t="shared" si="659"/>
        <v>0</v>
      </c>
      <c r="AH151" s="111">
        <f t="shared" si="659"/>
        <v>0</v>
      </c>
      <c r="AI151" s="111">
        <f t="shared" si="659"/>
        <v>0</v>
      </c>
      <c r="AJ151" s="111">
        <f t="shared" si="659"/>
        <v>0</v>
      </c>
      <c r="AK151" s="111">
        <f t="shared" si="659"/>
        <v>0</v>
      </c>
      <c r="AL151" s="111">
        <f t="shared" si="22"/>
        <v>0</v>
      </c>
      <c r="AM151" s="115"/>
      <c r="AN151" s="111">
        <f t="shared" ref="AN151:AW151" si="660">IF(Q150&gt;0,IF((Q150+AB151)&lt;E$12,Q150+AB151,E$12),0)</f>
        <v>0</v>
      </c>
      <c r="AO151" s="111">
        <f t="shared" si="660"/>
        <v>0</v>
      </c>
      <c r="AP151" s="111">
        <f t="shared" si="660"/>
        <v>0</v>
      </c>
      <c r="AQ151" s="111">
        <f t="shared" si="660"/>
        <v>0</v>
      </c>
      <c r="AR151" s="111">
        <f t="shared" si="660"/>
        <v>0</v>
      </c>
      <c r="AS151" s="111">
        <f t="shared" si="660"/>
        <v>0</v>
      </c>
      <c r="AT151" s="111">
        <f t="shared" si="660"/>
        <v>0</v>
      </c>
      <c r="AU151" s="111">
        <f t="shared" si="660"/>
        <v>0</v>
      </c>
      <c r="AV151" s="111">
        <f t="shared" si="660"/>
        <v>0</v>
      </c>
      <c r="AW151" s="111">
        <f t="shared" si="660"/>
        <v>0</v>
      </c>
      <c r="AX151" s="111">
        <f t="shared" si="24"/>
        <v>0</v>
      </c>
      <c r="AY151" s="111"/>
      <c r="AZ151" s="113">
        <f t="shared" si="25"/>
        <v>0</v>
      </c>
      <c r="BA151" s="111">
        <f t="shared" ref="BA151:BI151" si="661">IF(R150&lt;=0,0,IF($C151&lt;=SUM($AZ151:AZ151),0,IF(AO151+$C151-SUM($AZ151:AZ151)&gt;R150+AC151,R150+AC151-AO151,$C151-SUM($AZ151:AZ151))))</f>
        <v>0</v>
      </c>
      <c r="BB151" s="111">
        <f t="shared" si="661"/>
        <v>0</v>
      </c>
      <c r="BC151" s="111">
        <f t="shared" si="661"/>
        <v>0</v>
      </c>
      <c r="BD151" s="111">
        <f t="shared" si="661"/>
        <v>0</v>
      </c>
      <c r="BE151" s="111">
        <f t="shared" si="661"/>
        <v>0</v>
      </c>
      <c r="BF151" s="111">
        <f t="shared" si="661"/>
        <v>0</v>
      </c>
      <c r="BG151" s="111">
        <f t="shared" si="661"/>
        <v>0</v>
      </c>
      <c r="BH151" s="111">
        <f t="shared" si="661"/>
        <v>0</v>
      </c>
      <c r="BI151" s="111">
        <f t="shared" si="661"/>
        <v>0</v>
      </c>
      <c r="BJ151" s="53"/>
      <c r="BK151" s="53"/>
    </row>
    <row r="152" ht="10.5" customHeight="1">
      <c r="A152" s="107" t="str">
        <f t="shared" si="16"/>
        <v/>
      </c>
      <c r="B152" s="108" t="str">
        <f t="shared" si="17"/>
        <v>#N/A</v>
      </c>
      <c r="C152" s="109" t="str">
        <f t="shared" si="18"/>
        <v/>
      </c>
      <c r="D152" s="110"/>
      <c r="E152" s="111">
        <f t="shared" ref="E152:N152" si="662">AN152+AZ152</f>
        <v>0</v>
      </c>
      <c r="F152" s="111">
        <f t="shared" si="662"/>
        <v>0</v>
      </c>
      <c r="G152" s="111">
        <f t="shared" si="662"/>
        <v>0</v>
      </c>
      <c r="H152" s="111">
        <f t="shared" si="662"/>
        <v>0</v>
      </c>
      <c r="I152" s="111">
        <f t="shared" si="662"/>
        <v>0</v>
      </c>
      <c r="J152" s="111">
        <f t="shared" si="662"/>
        <v>0</v>
      </c>
      <c r="K152" s="111">
        <f t="shared" si="662"/>
        <v>0</v>
      </c>
      <c r="L152" s="111">
        <f t="shared" si="662"/>
        <v>0</v>
      </c>
      <c r="M152" s="111">
        <f t="shared" si="662"/>
        <v>0</v>
      </c>
      <c r="N152" s="111">
        <f t="shared" si="662"/>
        <v>0</v>
      </c>
      <c r="O152" s="112"/>
      <c r="P152" s="111">
        <f t="shared" si="11"/>
        <v>0</v>
      </c>
      <c r="Q152" s="111">
        <f t="shared" ref="Q152:Z152" si="663">IF(E$10=0,0,ROUND(Q151-(E152-AB152),2))</f>
        <v>0</v>
      </c>
      <c r="R152" s="111">
        <f t="shared" si="663"/>
        <v>0</v>
      </c>
      <c r="S152" s="111">
        <f t="shared" si="663"/>
        <v>0</v>
      </c>
      <c r="T152" s="111">
        <f t="shared" si="663"/>
        <v>0</v>
      </c>
      <c r="U152" s="111">
        <f t="shared" si="663"/>
        <v>0</v>
      </c>
      <c r="V152" s="111">
        <f t="shared" si="663"/>
        <v>0</v>
      </c>
      <c r="W152" s="111">
        <f t="shared" si="663"/>
        <v>0</v>
      </c>
      <c r="X152" s="111">
        <f t="shared" si="663"/>
        <v>0</v>
      </c>
      <c r="Y152" s="111">
        <f t="shared" si="663"/>
        <v>0</v>
      </c>
      <c r="Z152" s="111">
        <f t="shared" si="663"/>
        <v>0</v>
      </c>
      <c r="AA152" s="114"/>
      <c r="AB152" s="111">
        <f t="shared" ref="AB152:AK152" si="664">ROUND(Q151*E$11/12,2)</f>
        <v>0</v>
      </c>
      <c r="AC152" s="111">
        <f t="shared" si="664"/>
        <v>0</v>
      </c>
      <c r="AD152" s="111">
        <f t="shared" si="664"/>
        <v>0</v>
      </c>
      <c r="AE152" s="111">
        <f t="shared" si="664"/>
        <v>0</v>
      </c>
      <c r="AF152" s="111">
        <f t="shared" si="664"/>
        <v>0</v>
      </c>
      <c r="AG152" s="111">
        <f t="shared" si="664"/>
        <v>0</v>
      </c>
      <c r="AH152" s="111">
        <f t="shared" si="664"/>
        <v>0</v>
      </c>
      <c r="AI152" s="111">
        <f t="shared" si="664"/>
        <v>0</v>
      </c>
      <c r="AJ152" s="111">
        <f t="shared" si="664"/>
        <v>0</v>
      </c>
      <c r="AK152" s="111">
        <f t="shared" si="664"/>
        <v>0</v>
      </c>
      <c r="AL152" s="111">
        <f t="shared" si="22"/>
        <v>0</v>
      </c>
      <c r="AM152" s="115"/>
      <c r="AN152" s="111">
        <f t="shared" ref="AN152:AW152" si="665">IF(Q151&gt;0,IF((Q151+AB152)&lt;E$12,Q151+AB152,E$12),0)</f>
        <v>0</v>
      </c>
      <c r="AO152" s="111">
        <f t="shared" si="665"/>
        <v>0</v>
      </c>
      <c r="AP152" s="111">
        <f t="shared" si="665"/>
        <v>0</v>
      </c>
      <c r="AQ152" s="111">
        <f t="shared" si="665"/>
        <v>0</v>
      </c>
      <c r="AR152" s="111">
        <f t="shared" si="665"/>
        <v>0</v>
      </c>
      <c r="AS152" s="111">
        <f t="shared" si="665"/>
        <v>0</v>
      </c>
      <c r="AT152" s="111">
        <f t="shared" si="665"/>
        <v>0</v>
      </c>
      <c r="AU152" s="111">
        <f t="shared" si="665"/>
        <v>0</v>
      </c>
      <c r="AV152" s="111">
        <f t="shared" si="665"/>
        <v>0</v>
      </c>
      <c r="AW152" s="111">
        <f t="shared" si="665"/>
        <v>0</v>
      </c>
      <c r="AX152" s="111">
        <f t="shared" si="24"/>
        <v>0</v>
      </c>
      <c r="AY152" s="111"/>
      <c r="AZ152" s="113">
        <f t="shared" si="25"/>
        <v>0</v>
      </c>
      <c r="BA152" s="111">
        <f t="shared" ref="BA152:BI152" si="666">IF(R151&lt;=0,0,IF($C152&lt;=SUM($AZ152:AZ152),0,IF(AO152+$C152-SUM($AZ152:AZ152)&gt;R151+AC152,R151+AC152-AO152,$C152-SUM($AZ152:AZ152))))</f>
        <v>0</v>
      </c>
      <c r="BB152" s="111">
        <f t="shared" si="666"/>
        <v>0</v>
      </c>
      <c r="BC152" s="111">
        <f t="shared" si="666"/>
        <v>0</v>
      </c>
      <c r="BD152" s="111">
        <f t="shared" si="666"/>
        <v>0</v>
      </c>
      <c r="BE152" s="111">
        <f t="shared" si="666"/>
        <v>0</v>
      </c>
      <c r="BF152" s="111">
        <f t="shared" si="666"/>
        <v>0</v>
      </c>
      <c r="BG152" s="111">
        <f t="shared" si="666"/>
        <v>0</v>
      </c>
      <c r="BH152" s="111">
        <f t="shared" si="666"/>
        <v>0</v>
      </c>
      <c r="BI152" s="111">
        <f t="shared" si="666"/>
        <v>0</v>
      </c>
      <c r="BJ152" s="53"/>
      <c r="BK152" s="53"/>
    </row>
    <row r="153" ht="10.5" customHeight="1">
      <c r="A153" s="107" t="str">
        <f t="shared" si="16"/>
        <v/>
      </c>
      <c r="B153" s="108" t="str">
        <f t="shared" si="17"/>
        <v>#N/A</v>
      </c>
      <c r="C153" s="109" t="str">
        <f t="shared" si="18"/>
        <v/>
      </c>
      <c r="D153" s="110"/>
      <c r="E153" s="111">
        <f t="shared" ref="E153:N153" si="667">AN153+AZ153</f>
        <v>0</v>
      </c>
      <c r="F153" s="111">
        <f t="shared" si="667"/>
        <v>0</v>
      </c>
      <c r="G153" s="111">
        <f t="shared" si="667"/>
        <v>0</v>
      </c>
      <c r="H153" s="111">
        <f t="shared" si="667"/>
        <v>0</v>
      </c>
      <c r="I153" s="111">
        <f t="shared" si="667"/>
        <v>0</v>
      </c>
      <c r="J153" s="111">
        <f t="shared" si="667"/>
        <v>0</v>
      </c>
      <c r="K153" s="111">
        <f t="shared" si="667"/>
        <v>0</v>
      </c>
      <c r="L153" s="111">
        <f t="shared" si="667"/>
        <v>0</v>
      </c>
      <c r="M153" s="111">
        <f t="shared" si="667"/>
        <v>0</v>
      </c>
      <c r="N153" s="111">
        <f t="shared" si="667"/>
        <v>0</v>
      </c>
      <c r="O153" s="112"/>
      <c r="P153" s="111">
        <f t="shared" si="11"/>
        <v>0</v>
      </c>
      <c r="Q153" s="111">
        <f t="shared" ref="Q153:Z153" si="668">IF(E$10=0,0,ROUND(Q152-(E153-AB153),2))</f>
        <v>0</v>
      </c>
      <c r="R153" s="111">
        <f t="shared" si="668"/>
        <v>0</v>
      </c>
      <c r="S153" s="111">
        <f t="shared" si="668"/>
        <v>0</v>
      </c>
      <c r="T153" s="111">
        <f t="shared" si="668"/>
        <v>0</v>
      </c>
      <c r="U153" s="111">
        <f t="shared" si="668"/>
        <v>0</v>
      </c>
      <c r="V153" s="111">
        <f t="shared" si="668"/>
        <v>0</v>
      </c>
      <c r="W153" s="111">
        <f t="shared" si="668"/>
        <v>0</v>
      </c>
      <c r="X153" s="111">
        <f t="shared" si="668"/>
        <v>0</v>
      </c>
      <c r="Y153" s="111">
        <f t="shared" si="668"/>
        <v>0</v>
      </c>
      <c r="Z153" s="111">
        <f t="shared" si="668"/>
        <v>0</v>
      </c>
      <c r="AA153" s="114"/>
      <c r="AB153" s="111">
        <f t="shared" ref="AB153:AK153" si="669">ROUND(Q152*E$11/12,2)</f>
        <v>0</v>
      </c>
      <c r="AC153" s="111">
        <f t="shared" si="669"/>
        <v>0</v>
      </c>
      <c r="AD153" s="111">
        <f t="shared" si="669"/>
        <v>0</v>
      </c>
      <c r="AE153" s="111">
        <f t="shared" si="669"/>
        <v>0</v>
      </c>
      <c r="AF153" s="111">
        <f t="shared" si="669"/>
        <v>0</v>
      </c>
      <c r="AG153" s="111">
        <f t="shared" si="669"/>
        <v>0</v>
      </c>
      <c r="AH153" s="111">
        <f t="shared" si="669"/>
        <v>0</v>
      </c>
      <c r="AI153" s="111">
        <f t="shared" si="669"/>
        <v>0</v>
      </c>
      <c r="AJ153" s="111">
        <f t="shared" si="669"/>
        <v>0</v>
      </c>
      <c r="AK153" s="111">
        <f t="shared" si="669"/>
        <v>0</v>
      </c>
      <c r="AL153" s="111">
        <f t="shared" si="22"/>
        <v>0</v>
      </c>
      <c r="AM153" s="115"/>
      <c r="AN153" s="111">
        <f t="shared" ref="AN153:AW153" si="670">IF(Q152&gt;0,IF((Q152+AB153)&lt;E$12,Q152+AB153,E$12),0)</f>
        <v>0</v>
      </c>
      <c r="AO153" s="111">
        <f t="shared" si="670"/>
        <v>0</v>
      </c>
      <c r="AP153" s="111">
        <f t="shared" si="670"/>
        <v>0</v>
      </c>
      <c r="AQ153" s="111">
        <f t="shared" si="670"/>
        <v>0</v>
      </c>
      <c r="AR153" s="111">
        <f t="shared" si="670"/>
        <v>0</v>
      </c>
      <c r="AS153" s="111">
        <f t="shared" si="670"/>
        <v>0</v>
      </c>
      <c r="AT153" s="111">
        <f t="shared" si="670"/>
        <v>0</v>
      </c>
      <c r="AU153" s="111">
        <f t="shared" si="670"/>
        <v>0</v>
      </c>
      <c r="AV153" s="111">
        <f t="shared" si="670"/>
        <v>0</v>
      </c>
      <c r="AW153" s="111">
        <f t="shared" si="670"/>
        <v>0</v>
      </c>
      <c r="AX153" s="111">
        <f t="shared" si="24"/>
        <v>0</v>
      </c>
      <c r="AY153" s="111"/>
      <c r="AZ153" s="113">
        <f t="shared" si="25"/>
        <v>0</v>
      </c>
      <c r="BA153" s="111">
        <f t="shared" ref="BA153:BI153" si="671">IF(R152&lt;=0,0,IF($C153&lt;=SUM($AZ153:AZ153),0,IF(AO153+$C153-SUM($AZ153:AZ153)&gt;R152+AC153,R152+AC153-AO153,$C153-SUM($AZ153:AZ153))))</f>
        <v>0</v>
      </c>
      <c r="BB153" s="111">
        <f t="shared" si="671"/>
        <v>0</v>
      </c>
      <c r="BC153" s="111">
        <f t="shared" si="671"/>
        <v>0</v>
      </c>
      <c r="BD153" s="111">
        <f t="shared" si="671"/>
        <v>0</v>
      </c>
      <c r="BE153" s="111">
        <f t="shared" si="671"/>
        <v>0</v>
      </c>
      <c r="BF153" s="111">
        <f t="shared" si="671"/>
        <v>0</v>
      </c>
      <c r="BG153" s="111">
        <f t="shared" si="671"/>
        <v>0</v>
      </c>
      <c r="BH153" s="111">
        <f t="shared" si="671"/>
        <v>0</v>
      </c>
      <c r="BI153" s="111">
        <f t="shared" si="671"/>
        <v>0</v>
      </c>
      <c r="BJ153" s="53"/>
      <c r="BK153" s="53"/>
    </row>
    <row r="154" ht="10.5" customHeight="1">
      <c r="A154" s="107" t="str">
        <f t="shared" si="16"/>
        <v/>
      </c>
      <c r="B154" s="108" t="str">
        <f t="shared" si="17"/>
        <v>#N/A</v>
      </c>
      <c r="C154" s="109" t="str">
        <f t="shared" si="18"/>
        <v/>
      </c>
      <c r="D154" s="110"/>
      <c r="E154" s="111">
        <f t="shared" ref="E154:N154" si="672">AN154+AZ154</f>
        <v>0</v>
      </c>
      <c r="F154" s="111">
        <f t="shared" si="672"/>
        <v>0</v>
      </c>
      <c r="G154" s="111">
        <f t="shared" si="672"/>
        <v>0</v>
      </c>
      <c r="H154" s="111">
        <f t="shared" si="672"/>
        <v>0</v>
      </c>
      <c r="I154" s="111">
        <f t="shared" si="672"/>
        <v>0</v>
      </c>
      <c r="J154" s="111">
        <f t="shared" si="672"/>
        <v>0</v>
      </c>
      <c r="K154" s="111">
        <f t="shared" si="672"/>
        <v>0</v>
      </c>
      <c r="L154" s="111">
        <f t="shared" si="672"/>
        <v>0</v>
      </c>
      <c r="M154" s="111">
        <f t="shared" si="672"/>
        <v>0</v>
      </c>
      <c r="N154" s="111">
        <f t="shared" si="672"/>
        <v>0</v>
      </c>
      <c r="O154" s="112"/>
      <c r="P154" s="111">
        <f t="shared" si="11"/>
        <v>0</v>
      </c>
      <c r="Q154" s="111">
        <f t="shared" ref="Q154:Z154" si="673">IF(E$10=0,0,ROUND(Q153-(E154-AB154),2))</f>
        <v>0</v>
      </c>
      <c r="R154" s="111">
        <f t="shared" si="673"/>
        <v>0</v>
      </c>
      <c r="S154" s="111">
        <f t="shared" si="673"/>
        <v>0</v>
      </c>
      <c r="T154" s="111">
        <f t="shared" si="673"/>
        <v>0</v>
      </c>
      <c r="U154" s="111">
        <f t="shared" si="673"/>
        <v>0</v>
      </c>
      <c r="V154" s="111">
        <f t="shared" si="673"/>
        <v>0</v>
      </c>
      <c r="W154" s="111">
        <f t="shared" si="673"/>
        <v>0</v>
      </c>
      <c r="X154" s="111">
        <f t="shared" si="673"/>
        <v>0</v>
      </c>
      <c r="Y154" s="111">
        <f t="shared" si="673"/>
        <v>0</v>
      </c>
      <c r="Z154" s="111">
        <f t="shared" si="673"/>
        <v>0</v>
      </c>
      <c r="AA154" s="114"/>
      <c r="AB154" s="111">
        <f t="shared" ref="AB154:AK154" si="674">ROUND(Q153*E$11/12,2)</f>
        <v>0</v>
      </c>
      <c r="AC154" s="111">
        <f t="shared" si="674"/>
        <v>0</v>
      </c>
      <c r="AD154" s="111">
        <f t="shared" si="674"/>
        <v>0</v>
      </c>
      <c r="AE154" s="111">
        <f t="shared" si="674"/>
        <v>0</v>
      </c>
      <c r="AF154" s="111">
        <f t="shared" si="674"/>
        <v>0</v>
      </c>
      <c r="AG154" s="111">
        <f t="shared" si="674"/>
        <v>0</v>
      </c>
      <c r="AH154" s="111">
        <f t="shared" si="674"/>
        <v>0</v>
      </c>
      <c r="AI154" s="111">
        <f t="shared" si="674"/>
        <v>0</v>
      </c>
      <c r="AJ154" s="111">
        <f t="shared" si="674"/>
        <v>0</v>
      </c>
      <c r="AK154" s="111">
        <f t="shared" si="674"/>
        <v>0</v>
      </c>
      <c r="AL154" s="111">
        <f t="shared" si="22"/>
        <v>0</v>
      </c>
      <c r="AM154" s="115"/>
      <c r="AN154" s="111">
        <f t="shared" ref="AN154:AW154" si="675">IF(Q153&gt;0,IF((Q153+AB154)&lt;E$12,Q153+AB154,E$12),0)</f>
        <v>0</v>
      </c>
      <c r="AO154" s="111">
        <f t="shared" si="675"/>
        <v>0</v>
      </c>
      <c r="AP154" s="111">
        <f t="shared" si="675"/>
        <v>0</v>
      </c>
      <c r="AQ154" s="111">
        <f t="shared" si="675"/>
        <v>0</v>
      </c>
      <c r="AR154" s="111">
        <f t="shared" si="675"/>
        <v>0</v>
      </c>
      <c r="AS154" s="111">
        <f t="shared" si="675"/>
        <v>0</v>
      </c>
      <c r="AT154" s="111">
        <f t="shared" si="675"/>
        <v>0</v>
      </c>
      <c r="AU154" s="111">
        <f t="shared" si="675"/>
        <v>0</v>
      </c>
      <c r="AV154" s="111">
        <f t="shared" si="675"/>
        <v>0</v>
      </c>
      <c r="AW154" s="111">
        <f t="shared" si="675"/>
        <v>0</v>
      </c>
      <c r="AX154" s="111">
        <f t="shared" si="24"/>
        <v>0</v>
      </c>
      <c r="AY154" s="111"/>
      <c r="AZ154" s="113">
        <f t="shared" si="25"/>
        <v>0</v>
      </c>
      <c r="BA154" s="111">
        <f t="shared" ref="BA154:BI154" si="676">IF(R153&lt;=0,0,IF($C154&lt;=SUM($AZ154:AZ154),0,IF(AO154+$C154-SUM($AZ154:AZ154)&gt;R153+AC154,R153+AC154-AO154,$C154-SUM($AZ154:AZ154))))</f>
        <v>0</v>
      </c>
      <c r="BB154" s="111">
        <f t="shared" si="676"/>
        <v>0</v>
      </c>
      <c r="BC154" s="111">
        <f t="shared" si="676"/>
        <v>0</v>
      </c>
      <c r="BD154" s="111">
        <f t="shared" si="676"/>
        <v>0</v>
      </c>
      <c r="BE154" s="111">
        <f t="shared" si="676"/>
        <v>0</v>
      </c>
      <c r="BF154" s="111">
        <f t="shared" si="676"/>
        <v>0</v>
      </c>
      <c r="BG154" s="111">
        <f t="shared" si="676"/>
        <v>0</v>
      </c>
      <c r="BH154" s="111">
        <f t="shared" si="676"/>
        <v>0</v>
      </c>
      <c r="BI154" s="111">
        <f t="shared" si="676"/>
        <v>0</v>
      </c>
      <c r="BJ154" s="53"/>
      <c r="BK154" s="53"/>
    </row>
    <row r="155" ht="10.5" customHeight="1">
      <c r="A155" s="107" t="str">
        <f t="shared" si="16"/>
        <v/>
      </c>
      <c r="B155" s="108" t="str">
        <f t="shared" si="17"/>
        <v>#N/A</v>
      </c>
      <c r="C155" s="109" t="str">
        <f t="shared" si="18"/>
        <v/>
      </c>
      <c r="D155" s="110"/>
      <c r="E155" s="111">
        <f t="shared" ref="E155:N155" si="677">AN155+AZ155</f>
        <v>0</v>
      </c>
      <c r="F155" s="111">
        <f t="shared" si="677"/>
        <v>0</v>
      </c>
      <c r="G155" s="111">
        <f t="shared" si="677"/>
        <v>0</v>
      </c>
      <c r="H155" s="111">
        <f t="shared" si="677"/>
        <v>0</v>
      </c>
      <c r="I155" s="111">
        <f t="shared" si="677"/>
        <v>0</v>
      </c>
      <c r="J155" s="111">
        <f t="shared" si="677"/>
        <v>0</v>
      </c>
      <c r="K155" s="111">
        <f t="shared" si="677"/>
        <v>0</v>
      </c>
      <c r="L155" s="111">
        <f t="shared" si="677"/>
        <v>0</v>
      </c>
      <c r="M155" s="111">
        <f t="shared" si="677"/>
        <v>0</v>
      </c>
      <c r="N155" s="111">
        <f t="shared" si="677"/>
        <v>0</v>
      </c>
      <c r="O155" s="112"/>
      <c r="P155" s="111">
        <f t="shared" si="11"/>
        <v>0</v>
      </c>
      <c r="Q155" s="111">
        <f t="shared" ref="Q155:Z155" si="678">IF(E$10=0,0,ROUND(Q154-(E155-AB155),2))</f>
        <v>0</v>
      </c>
      <c r="R155" s="111">
        <f t="shared" si="678"/>
        <v>0</v>
      </c>
      <c r="S155" s="111">
        <f t="shared" si="678"/>
        <v>0</v>
      </c>
      <c r="T155" s="111">
        <f t="shared" si="678"/>
        <v>0</v>
      </c>
      <c r="U155" s="111">
        <f t="shared" si="678"/>
        <v>0</v>
      </c>
      <c r="V155" s="111">
        <f t="shared" si="678"/>
        <v>0</v>
      </c>
      <c r="W155" s="111">
        <f t="shared" si="678"/>
        <v>0</v>
      </c>
      <c r="X155" s="111">
        <f t="shared" si="678"/>
        <v>0</v>
      </c>
      <c r="Y155" s="111">
        <f t="shared" si="678"/>
        <v>0</v>
      </c>
      <c r="Z155" s="111">
        <f t="shared" si="678"/>
        <v>0</v>
      </c>
      <c r="AA155" s="114"/>
      <c r="AB155" s="111">
        <f t="shared" ref="AB155:AK155" si="679">ROUND(Q154*E$11/12,2)</f>
        <v>0</v>
      </c>
      <c r="AC155" s="111">
        <f t="shared" si="679"/>
        <v>0</v>
      </c>
      <c r="AD155" s="111">
        <f t="shared" si="679"/>
        <v>0</v>
      </c>
      <c r="AE155" s="111">
        <f t="shared" si="679"/>
        <v>0</v>
      </c>
      <c r="AF155" s="111">
        <f t="shared" si="679"/>
        <v>0</v>
      </c>
      <c r="AG155" s="111">
        <f t="shared" si="679"/>
        <v>0</v>
      </c>
      <c r="AH155" s="111">
        <f t="shared" si="679"/>
        <v>0</v>
      </c>
      <c r="AI155" s="111">
        <f t="shared" si="679"/>
        <v>0</v>
      </c>
      <c r="AJ155" s="111">
        <f t="shared" si="679"/>
        <v>0</v>
      </c>
      <c r="AK155" s="111">
        <f t="shared" si="679"/>
        <v>0</v>
      </c>
      <c r="AL155" s="111">
        <f t="shared" si="22"/>
        <v>0</v>
      </c>
      <c r="AM155" s="115"/>
      <c r="AN155" s="111">
        <f t="shared" ref="AN155:AW155" si="680">IF(Q154&gt;0,IF((Q154+AB155)&lt;E$12,Q154+AB155,E$12),0)</f>
        <v>0</v>
      </c>
      <c r="AO155" s="111">
        <f t="shared" si="680"/>
        <v>0</v>
      </c>
      <c r="AP155" s="111">
        <f t="shared" si="680"/>
        <v>0</v>
      </c>
      <c r="AQ155" s="111">
        <f t="shared" si="680"/>
        <v>0</v>
      </c>
      <c r="AR155" s="111">
        <f t="shared" si="680"/>
        <v>0</v>
      </c>
      <c r="AS155" s="111">
        <f t="shared" si="680"/>
        <v>0</v>
      </c>
      <c r="AT155" s="111">
        <f t="shared" si="680"/>
        <v>0</v>
      </c>
      <c r="AU155" s="111">
        <f t="shared" si="680"/>
        <v>0</v>
      </c>
      <c r="AV155" s="111">
        <f t="shared" si="680"/>
        <v>0</v>
      </c>
      <c r="AW155" s="111">
        <f t="shared" si="680"/>
        <v>0</v>
      </c>
      <c r="AX155" s="111">
        <f t="shared" si="24"/>
        <v>0</v>
      </c>
      <c r="AY155" s="111"/>
      <c r="AZ155" s="113">
        <f t="shared" si="25"/>
        <v>0</v>
      </c>
      <c r="BA155" s="111">
        <f t="shared" ref="BA155:BI155" si="681">IF(R154&lt;=0,0,IF($C155&lt;=SUM($AZ155:AZ155),0,IF(AO155+$C155-SUM($AZ155:AZ155)&gt;R154+AC155,R154+AC155-AO155,$C155-SUM($AZ155:AZ155))))</f>
        <v>0</v>
      </c>
      <c r="BB155" s="111">
        <f t="shared" si="681"/>
        <v>0</v>
      </c>
      <c r="BC155" s="111">
        <f t="shared" si="681"/>
        <v>0</v>
      </c>
      <c r="BD155" s="111">
        <f t="shared" si="681"/>
        <v>0</v>
      </c>
      <c r="BE155" s="111">
        <f t="shared" si="681"/>
        <v>0</v>
      </c>
      <c r="BF155" s="111">
        <f t="shared" si="681"/>
        <v>0</v>
      </c>
      <c r="BG155" s="111">
        <f t="shared" si="681"/>
        <v>0</v>
      </c>
      <c r="BH155" s="111">
        <f t="shared" si="681"/>
        <v>0</v>
      </c>
      <c r="BI155" s="111">
        <f t="shared" si="681"/>
        <v>0</v>
      </c>
      <c r="BJ155" s="53"/>
      <c r="BK155" s="53"/>
    </row>
    <row r="156" ht="10.5" customHeight="1">
      <c r="A156" s="107" t="str">
        <f t="shared" si="16"/>
        <v/>
      </c>
      <c r="B156" s="108" t="str">
        <f t="shared" si="17"/>
        <v>#N/A</v>
      </c>
      <c r="C156" s="109" t="str">
        <f t="shared" si="18"/>
        <v/>
      </c>
      <c r="D156" s="110"/>
      <c r="E156" s="111">
        <f t="shared" ref="E156:N156" si="682">AN156+AZ156</f>
        <v>0</v>
      </c>
      <c r="F156" s="111">
        <f t="shared" si="682"/>
        <v>0</v>
      </c>
      <c r="G156" s="111">
        <f t="shared" si="682"/>
        <v>0</v>
      </c>
      <c r="H156" s="111">
        <f t="shared" si="682"/>
        <v>0</v>
      </c>
      <c r="I156" s="111">
        <f t="shared" si="682"/>
        <v>0</v>
      </c>
      <c r="J156" s="111">
        <f t="shared" si="682"/>
        <v>0</v>
      </c>
      <c r="K156" s="111">
        <f t="shared" si="682"/>
        <v>0</v>
      </c>
      <c r="L156" s="111">
        <f t="shared" si="682"/>
        <v>0</v>
      </c>
      <c r="M156" s="111">
        <f t="shared" si="682"/>
        <v>0</v>
      </c>
      <c r="N156" s="111">
        <f t="shared" si="682"/>
        <v>0</v>
      </c>
      <c r="O156" s="112"/>
      <c r="P156" s="111">
        <f t="shared" si="11"/>
        <v>0</v>
      </c>
      <c r="Q156" s="111">
        <f t="shared" ref="Q156:Z156" si="683">IF(E$10=0,0,ROUND(Q155-(E156-AB156),2))</f>
        <v>0</v>
      </c>
      <c r="R156" s="111">
        <f t="shared" si="683"/>
        <v>0</v>
      </c>
      <c r="S156" s="111">
        <f t="shared" si="683"/>
        <v>0</v>
      </c>
      <c r="T156" s="111">
        <f t="shared" si="683"/>
        <v>0</v>
      </c>
      <c r="U156" s="111">
        <f t="shared" si="683"/>
        <v>0</v>
      </c>
      <c r="V156" s="111">
        <f t="shared" si="683"/>
        <v>0</v>
      </c>
      <c r="W156" s="111">
        <f t="shared" si="683"/>
        <v>0</v>
      </c>
      <c r="X156" s="111">
        <f t="shared" si="683"/>
        <v>0</v>
      </c>
      <c r="Y156" s="111">
        <f t="shared" si="683"/>
        <v>0</v>
      </c>
      <c r="Z156" s="111">
        <f t="shared" si="683"/>
        <v>0</v>
      </c>
      <c r="AA156" s="114"/>
      <c r="AB156" s="111">
        <f t="shared" ref="AB156:AK156" si="684">ROUND(Q155*E$11/12,2)</f>
        <v>0</v>
      </c>
      <c r="AC156" s="111">
        <f t="shared" si="684"/>
        <v>0</v>
      </c>
      <c r="AD156" s="111">
        <f t="shared" si="684"/>
        <v>0</v>
      </c>
      <c r="AE156" s="111">
        <f t="shared" si="684"/>
        <v>0</v>
      </c>
      <c r="AF156" s="111">
        <f t="shared" si="684"/>
        <v>0</v>
      </c>
      <c r="AG156" s="111">
        <f t="shared" si="684"/>
        <v>0</v>
      </c>
      <c r="AH156" s="111">
        <f t="shared" si="684"/>
        <v>0</v>
      </c>
      <c r="AI156" s="111">
        <f t="shared" si="684"/>
        <v>0</v>
      </c>
      <c r="AJ156" s="111">
        <f t="shared" si="684"/>
        <v>0</v>
      </c>
      <c r="AK156" s="111">
        <f t="shared" si="684"/>
        <v>0</v>
      </c>
      <c r="AL156" s="111">
        <f t="shared" si="22"/>
        <v>0</v>
      </c>
      <c r="AM156" s="115"/>
      <c r="AN156" s="111">
        <f t="shared" ref="AN156:AW156" si="685">IF(Q155&gt;0,IF((Q155+AB156)&lt;E$12,Q155+AB156,E$12),0)</f>
        <v>0</v>
      </c>
      <c r="AO156" s="111">
        <f t="shared" si="685"/>
        <v>0</v>
      </c>
      <c r="AP156" s="111">
        <f t="shared" si="685"/>
        <v>0</v>
      </c>
      <c r="AQ156" s="111">
        <f t="shared" si="685"/>
        <v>0</v>
      </c>
      <c r="AR156" s="111">
        <f t="shared" si="685"/>
        <v>0</v>
      </c>
      <c r="AS156" s="111">
        <f t="shared" si="685"/>
        <v>0</v>
      </c>
      <c r="AT156" s="111">
        <f t="shared" si="685"/>
        <v>0</v>
      </c>
      <c r="AU156" s="111">
        <f t="shared" si="685"/>
        <v>0</v>
      </c>
      <c r="AV156" s="111">
        <f t="shared" si="685"/>
        <v>0</v>
      </c>
      <c r="AW156" s="111">
        <f t="shared" si="685"/>
        <v>0</v>
      </c>
      <c r="AX156" s="111">
        <f t="shared" si="24"/>
        <v>0</v>
      </c>
      <c r="AY156" s="111"/>
      <c r="AZ156" s="113">
        <f t="shared" si="25"/>
        <v>0</v>
      </c>
      <c r="BA156" s="111">
        <f t="shared" ref="BA156:BI156" si="686">IF(R155&lt;=0,0,IF($C156&lt;=SUM($AZ156:AZ156),0,IF(AO156+$C156-SUM($AZ156:AZ156)&gt;R155+AC156,R155+AC156-AO156,$C156-SUM($AZ156:AZ156))))</f>
        <v>0</v>
      </c>
      <c r="BB156" s="111">
        <f t="shared" si="686"/>
        <v>0</v>
      </c>
      <c r="BC156" s="111">
        <f t="shared" si="686"/>
        <v>0</v>
      </c>
      <c r="BD156" s="111">
        <f t="shared" si="686"/>
        <v>0</v>
      </c>
      <c r="BE156" s="111">
        <f t="shared" si="686"/>
        <v>0</v>
      </c>
      <c r="BF156" s="111">
        <f t="shared" si="686"/>
        <v>0</v>
      </c>
      <c r="BG156" s="111">
        <f t="shared" si="686"/>
        <v>0</v>
      </c>
      <c r="BH156" s="111">
        <f t="shared" si="686"/>
        <v>0</v>
      </c>
      <c r="BI156" s="111">
        <f t="shared" si="686"/>
        <v>0</v>
      </c>
      <c r="BJ156" s="53"/>
      <c r="BK156" s="53"/>
    </row>
    <row r="157" ht="10.5" customHeight="1">
      <c r="A157" s="107" t="str">
        <f t="shared" si="16"/>
        <v/>
      </c>
      <c r="B157" s="108" t="str">
        <f t="shared" si="17"/>
        <v>#N/A</v>
      </c>
      <c r="C157" s="109" t="str">
        <f t="shared" si="18"/>
        <v/>
      </c>
      <c r="D157" s="110"/>
      <c r="E157" s="111">
        <f t="shared" ref="E157:N157" si="687">AN157+AZ157</f>
        <v>0</v>
      </c>
      <c r="F157" s="111">
        <f t="shared" si="687"/>
        <v>0</v>
      </c>
      <c r="G157" s="111">
        <f t="shared" si="687"/>
        <v>0</v>
      </c>
      <c r="H157" s="111">
        <f t="shared" si="687"/>
        <v>0</v>
      </c>
      <c r="I157" s="111">
        <f t="shared" si="687"/>
        <v>0</v>
      </c>
      <c r="J157" s="111">
        <f t="shared" si="687"/>
        <v>0</v>
      </c>
      <c r="K157" s="111">
        <f t="shared" si="687"/>
        <v>0</v>
      </c>
      <c r="L157" s="111">
        <f t="shared" si="687"/>
        <v>0</v>
      </c>
      <c r="M157" s="111">
        <f t="shared" si="687"/>
        <v>0</v>
      </c>
      <c r="N157" s="111">
        <f t="shared" si="687"/>
        <v>0</v>
      </c>
      <c r="O157" s="112"/>
      <c r="P157" s="111">
        <f t="shared" si="11"/>
        <v>0</v>
      </c>
      <c r="Q157" s="111">
        <f t="shared" ref="Q157:Z157" si="688">IF(E$10=0,0,ROUND(Q156-(E157-AB157),2))</f>
        <v>0</v>
      </c>
      <c r="R157" s="111">
        <f t="shared" si="688"/>
        <v>0</v>
      </c>
      <c r="S157" s="111">
        <f t="shared" si="688"/>
        <v>0</v>
      </c>
      <c r="T157" s="111">
        <f t="shared" si="688"/>
        <v>0</v>
      </c>
      <c r="U157" s="111">
        <f t="shared" si="688"/>
        <v>0</v>
      </c>
      <c r="V157" s="111">
        <f t="shared" si="688"/>
        <v>0</v>
      </c>
      <c r="W157" s="111">
        <f t="shared" si="688"/>
        <v>0</v>
      </c>
      <c r="X157" s="111">
        <f t="shared" si="688"/>
        <v>0</v>
      </c>
      <c r="Y157" s="111">
        <f t="shared" si="688"/>
        <v>0</v>
      </c>
      <c r="Z157" s="111">
        <f t="shared" si="688"/>
        <v>0</v>
      </c>
      <c r="AA157" s="114"/>
      <c r="AB157" s="111">
        <f t="shared" ref="AB157:AK157" si="689">ROUND(Q156*E$11/12,2)</f>
        <v>0</v>
      </c>
      <c r="AC157" s="111">
        <f t="shared" si="689"/>
        <v>0</v>
      </c>
      <c r="AD157" s="111">
        <f t="shared" si="689"/>
        <v>0</v>
      </c>
      <c r="AE157" s="111">
        <f t="shared" si="689"/>
        <v>0</v>
      </c>
      <c r="AF157" s="111">
        <f t="shared" si="689"/>
        <v>0</v>
      </c>
      <c r="AG157" s="111">
        <f t="shared" si="689"/>
        <v>0</v>
      </c>
      <c r="AH157" s="111">
        <f t="shared" si="689"/>
        <v>0</v>
      </c>
      <c r="AI157" s="111">
        <f t="shared" si="689"/>
        <v>0</v>
      </c>
      <c r="AJ157" s="111">
        <f t="shared" si="689"/>
        <v>0</v>
      </c>
      <c r="AK157" s="111">
        <f t="shared" si="689"/>
        <v>0</v>
      </c>
      <c r="AL157" s="111">
        <f t="shared" si="22"/>
        <v>0</v>
      </c>
      <c r="AM157" s="115"/>
      <c r="AN157" s="111">
        <f t="shared" ref="AN157:AW157" si="690">IF(Q156&gt;0,IF((Q156+AB157)&lt;E$12,Q156+AB157,E$12),0)</f>
        <v>0</v>
      </c>
      <c r="AO157" s="111">
        <f t="shared" si="690"/>
        <v>0</v>
      </c>
      <c r="AP157" s="111">
        <f t="shared" si="690"/>
        <v>0</v>
      </c>
      <c r="AQ157" s="111">
        <f t="shared" si="690"/>
        <v>0</v>
      </c>
      <c r="AR157" s="111">
        <f t="shared" si="690"/>
        <v>0</v>
      </c>
      <c r="AS157" s="111">
        <f t="shared" si="690"/>
        <v>0</v>
      </c>
      <c r="AT157" s="111">
        <f t="shared" si="690"/>
        <v>0</v>
      </c>
      <c r="AU157" s="111">
        <f t="shared" si="690"/>
        <v>0</v>
      </c>
      <c r="AV157" s="111">
        <f t="shared" si="690"/>
        <v>0</v>
      </c>
      <c r="AW157" s="111">
        <f t="shared" si="690"/>
        <v>0</v>
      </c>
      <c r="AX157" s="111">
        <f t="shared" si="24"/>
        <v>0</v>
      </c>
      <c r="AY157" s="111"/>
      <c r="AZ157" s="113">
        <f t="shared" si="25"/>
        <v>0</v>
      </c>
      <c r="BA157" s="111">
        <f t="shared" ref="BA157:BI157" si="691">IF(R156&lt;=0,0,IF($C157&lt;=SUM($AZ157:AZ157),0,IF(AO157+$C157-SUM($AZ157:AZ157)&gt;R156+AC157,R156+AC157-AO157,$C157-SUM($AZ157:AZ157))))</f>
        <v>0</v>
      </c>
      <c r="BB157" s="111">
        <f t="shared" si="691"/>
        <v>0</v>
      </c>
      <c r="BC157" s="111">
        <f t="shared" si="691"/>
        <v>0</v>
      </c>
      <c r="BD157" s="111">
        <f t="shared" si="691"/>
        <v>0</v>
      </c>
      <c r="BE157" s="111">
        <f t="shared" si="691"/>
        <v>0</v>
      </c>
      <c r="BF157" s="111">
        <f t="shared" si="691"/>
        <v>0</v>
      </c>
      <c r="BG157" s="111">
        <f t="shared" si="691"/>
        <v>0</v>
      </c>
      <c r="BH157" s="111">
        <f t="shared" si="691"/>
        <v>0</v>
      </c>
      <c r="BI157" s="111">
        <f t="shared" si="691"/>
        <v>0</v>
      </c>
      <c r="BJ157" s="53"/>
      <c r="BK157" s="53"/>
    </row>
    <row r="158" ht="10.5" customHeight="1">
      <c r="A158" s="107" t="str">
        <f t="shared" si="16"/>
        <v/>
      </c>
      <c r="B158" s="108" t="str">
        <f t="shared" si="17"/>
        <v>#N/A</v>
      </c>
      <c r="C158" s="109" t="str">
        <f t="shared" si="18"/>
        <v/>
      </c>
      <c r="D158" s="110"/>
      <c r="E158" s="111">
        <f t="shared" ref="E158:N158" si="692">AN158+AZ158</f>
        <v>0</v>
      </c>
      <c r="F158" s="111">
        <f t="shared" si="692"/>
        <v>0</v>
      </c>
      <c r="G158" s="111">
        <f t="shared" si="692"/>
        <v>0</v>
      </c>
      <c r="H158" s="111">
        <f t="shared" si="692"/>
        <v>0</v>
      </c>
      <c r="I158" s="111">
        <f t="shared" si="692"/>
        <v>0</v>
      </c>
      <c r="J158" s="111">
        <f t="shared" si="692"/>
        <v>0</v>
      </c>
      <c r="K158" s="111">
        <f t="shared" si="692"/>
        <v>0</v>
      </c>
      <c r="L158" s="111">
        <f t="shared" si="692"/>
        <v>0</v>
      </c>
      <c r="M158" s="111">
        <f t="shared" si="692"/>
        <v>0</v>
      </c>
      <c r="N158" s="111">
        <f t="shared" si="692"/>
        <v>0</v>
      </c>
      <c r="O158" s="112"/>
      <c r="P158" s="111">
        <f t="shared" si="11"/>
        <v>0</v>
      </c>
      <c r="Q158" s="111">
        <f t="shared" ref="Q158:Z158" si="693">IF(E$10=0,0,ROUND(Q157-(E158-AB158),2))</f>
        <v>0</v>
      </c>
      <c r="R158" s="111">
        <f t="shared" si="693"/>
        <v>0</v>
      </c>
      <c r="S158" s="111">
        <f t="shared" si="693"/>
        <v>0</v>
      </c>
      <c r="T158" s="111">
        <f t="shared" si="693"/>
        <v>0</v>
      </c>
      <c r="U158" s="111">
        <f t="shared" si="693"/>
        <v>0</v>
      </c>
      <c r="V158" s="111">
        <f t="shared" si="693"/>
        <v>0</v>
      </c>
      <c r="W158" s="111">
        <f t="shared" si="693"/>
        <v>0</v>
      </c>
      <c r="X158" s="111">
        <f t="shared" si="693"/>
        <v>0</v>
      </c>
      <c r="Y158" s="111">
        <f t="shared" si="693"/>
        <v>0</v>
      </c>
      <c r="Z158" s="111">
        <f t="shared" si="693"/>
        <v>0</v>
      </c>
      <c r="AA158" s="114"/>
      <c r="AB158" s="111">
        <f t="shared" ref="AB158:AK158" si="694">ROUND(Q157*E$11/12,2)</f>
        <v>0</v>
      </c>
      <c r="AC158" s="111">
        <f t="shared" si="694"/>
        <v>0</v>
      </c>
      <c r="AD158" s="111">
        <f t="shared" si="694"/>
        <v>0</v>
      </c>
      <c r="AE158" s="111">
        <f t="shared" si="694"/>
        <v>0</v>
      </c>
      <c r="AF158" s="111">
        <f t="shared" si="694"/>
        <v>0</v>
      </c>
      <c r="AG158" s="111">
        <f t="shared" si="694"/>
        <v>0</v>
      </c>
      <c r="AH158" s="111">
        <f t="shared" si="694"/>
        <v>0</v>
      </c>
      <c r="AI158" s="111">
        <f t="shared" si="694"/>
        <v>0</v>
      </c>
      <c r="AJ158" s="111">
        <f t="shared" si="694"/>
        <v>0</v>
      </c>
      <c r="AK158" s="111">
        <f t="shared" si="694"/>
        <v>0</v>
      </c>
      <c r="AL158" s="111">
        <f t="shared" si="22"/>
        <v>0</v>
      </c>
      <c r="AM158" s="115"/>
      <c r="AN158" s="111">
        <f t="shared" ref="AN158:AW158" si="695">IF(Q157&gt;0,IF((Q157+AB158)&lt;E$12,Q157+AB158,E$12),0)</f>
        <v>0</v>
      </c>
      <c r="AO158" s="111">
        <f t="shared" si="695"/>
        <v>0</v>
      </c>
      <c r="AP158" s="111">
        <f t="shared" si="695"/>
        <v>0</v>
      </c>
      <c r="AQ158" s="111">
        <f t="shared" si="695"/>
        <v>0</v>
      </c>
      <c r="AR158" s="111">
        <f t="shared" si="695"/>
        <v>0</v>
      </c>
      <c r="AS158" s="111">
        <f t="shared" si="695"/>
        <v>0</v>
      </c>
      <c r="AT158" s="111">
        <f t="shared" si="695"/>
        <v>0</v>
      </c>
      <c r="AU158" s="111">
        <f t="shared" si="695"/>
        <v>0</v>
      </c>
      <c r="AV158" s="111">
        <f t="shared" si="695"/>
        <v>0</v>
      </c>
      <c r="AW158" s="111">
        <f t="shared" si="695"/>
        <v>0</v>
      </c>
      <c r="AX158" s="111">
        <f t="shared" si="24"/>
        <v>0</v>
      </c>
      <c r="AY158" s="111"/>
      <c r="AZ158" s="113">
        <f t="shared" si="25"/>
        <v>0</v>
      </c>
      <c r="BA158" s="111">
        <f t="shared" ref="BA158:BI158" si="696">IF(R157&lt;=0,0,IF($C158&lt;=SUM($AZ158:AZ158),0,IF(AO158+$C158-SUM($AZ158:AZ158)&gt;R157+AC158,R157+AC158-AO158,$C158-SUM($AZ158:AZ158))))</f>
        <v>0</v>
      </c>
      <c r="BB158" s="111">
        <f t="shared" si="696"/>
        <v>0</v>
      </c>
      <c r="BC158" s="111">
        <f t="shared" si="696"/>
        <v>0</v>
      </c>
      <c r="BD158" s="111">
        <f t="shared" si="696"/>
        <v>0</v>
      </c>
      <c r="BE158" s="111">
        <f t="shared" si="696"/>
        <v>0</v>
      </c>
      <c r="BF158" s="111">
        <f t="shared" si="696"/>
        <v>0</v>
      </c>
      <c r="BG158" s="111">
        <f t="shared" si="696"/>
        <v>0</v>
      </c>
      <c r="BH158" s="111">
        <f t="shared" si="696"/>
        <v>0</v>
      </c>
      <c r="BI158" s="111">
        <f t="shared" si="696"/>
        <v>0</v>
      </c>
      <c r="BJ158" s="53"/>
      <c r="BK158" s="53"/>
    </row>
    <row r="159" ht="10.5" customHeight="1">
      <c r="A159" s="107" t="str">
        <f t="shared" si="16"/>
        <v/>
      </c>
      <c r="B159" s="108" t="str">
        <f t="shared" si="17"/>
        <v>#N/A</v>
      </c>
      <c r="C159" s="109" t="str">
        <f t="shared" si="18"/>
        <v/>
      </c>
      <c r="D159" s="110"/>
      <c r="E159" s="111">
        <f t="shared" ref="E159:N159" si="697">AN159+AZ159</f>
        <v>0</v>
      </c>
      <c r="F159" s="111">
        <f t="shared" si="697"/>
        <v>0</v>
      </c>
      <c r="G159" s="111">
        <f t="shared" si="697"/>
        <v>0</v>
      </c>
      <c r="H159" s="111">
        <f t="shared" si="697"/>
        <v>0</v>
      </c>
      <c r="I159" s="111">
        <f t="shared" si="697"/>
        <v>0</v>
      </c>
      <c r="J159" s="111">
        <f t="shared" si="697"/>
        <v>0</v>
      </c>
      <c r="K159" s="111">
        <f t="shared" si="697"/>
        <v>0</v>
      </c>
      <c r="L159" s="111">
        <f t="shared" si="697"/>
        <v>0</v>
      </c>
      <c r="M159" s="111">
        <f t="shared" si="697"/>
        <v>0</v>
      </c>
      <c r="N159" s="111">
        <f t="shared" si="697"/>
        <v>0</v>
      </c>
      <c r="O159" s="112"/>
      <c r="P159" s="111">
        <f t="shared" si="11"/>
        <v>0</v>
      </c>
      <c r="Q159" s="111">
        <f t="shared" ref="Q159:Z159" si="698">IF(E$10=0,0,ROUND(Q158-(E159-AB159),2))</f>
        <v>0</v>
      </c>
      <c r="R159" s="111">
        <f t="shared" si="698"/>
        <v>0</v>
      </c>
      <c r="S159" s="111">
        <f t="shared" si="698"/>
        <v>0</v>
      </c>
      <c r="T159" s="111">
        <f t="shared" si="698"/>
        <v>0</v>
      </c>
      <c r="U159" s="111">
        <f t="shared" si="698"/>
        <v>0</v>
      </c>
      <c r="V159" s="111">
        <f t="shared" si="698"/>
        <v>0</v>
      </c>
      <c r="W159" s="111">
        <f t="shared" si="698"/>
        <v>0</v>
      </c>
      <c r="X159" s="111">
        <f t="shared" si="698"/>
        <v>0</v>
      </c>
      <c r="Y159" s="111">
        <f t="shared" si="698"/>
        <v>0</v>
      </c>
      <c r="Z159" s="111">
        <f t="shared" si="698"/>
        <v>0</v>
      </c>
      <c r="AA159" s="114"/>
      <c r="AB159" s="111">
        <f t="shared" ref="AB159:AK159" si="699">ROUND(Q158*E$11/12,2)</f>
        <v>0</v>
      </c>
      <c r="AC159" s="111">
        <f t="shared" si="699"/>
        <v>0</v>
      </c>
      <c r="AD159" s="111">
        <f t="shared" si="699"/>
        <v>0</v>
      </c>
      <c r="AE159" s="111">
        <f t="shared" si="699"/>
        <v>0</v>
      </c>
      <c r="AF159" s="111">
        <f t="shared" si="699"/>
        <v>0</v>
      </c>
      <c r="AG159" s="111">
        <f t="shared" si="699"/>
        <v>0</v>
      </c>
      <c r="AH159" s="111">
        <f t="shared" si="699"/>
        <v>0</v>
      </c>
      <c r="AI159" s="111">
        <f t="shared" si="699"/>
        <v>0</v>
      </c>
      <c r="AJ159" s="111">
        <f t="shared" si="699"/>
        <v>0</v>
      </c>
      <c r="AK159" s="111">
        <f t="shared" si="699"/>
        <v>0</v>
      </c>
      <c r="AL159" s="111">
        <f t="shared" si="22"/>
        <v>0</v>
      </c>
      <c r="AM159" s="115"/>
      <c r="AN159" s="111">
        <f t="shared" ref="AN159:AW159" si="700">IF(Q158&gt;0,IF((Q158+AB159)&lt;E$12,Q158+AB159,E$12),0)</f>
        <v>0</v>
      </c>
      <c r="AO159" s="111">
        <f t="shared" si="700"/>
        <v>0</v>
      </c>
      <c r="AP159" s="111">
        <f t="shared" si="700"/>
        <v>0</v>
      </c>
      <c r="AQ159" s="111">
        <f t="shared" si="700"/>
        <v>0</v>
      </c>
      <c r="AR159" s="111">
        <f t="shared" si="700"/>
        <v>0</v>
      </c>
      <c r="AS159" s="111">
        <f t="shared" si="700"/>
        <v>0</v>
      </c>
      <c r="AT159" s="111">
        <f t="shared" si="700"/>
        <v>0</v>
      </c>
      <c r="AU159" s="111">
        <f t="shared" si="700"/>
        <v>0</v>
      </c>
      <c r="AV159" s="111">
        <f t="shared" si="700"/>
        <v>0</v>
      </c>
      <c r="AW159" s="111">
        <f t="shared" si="700"/>
        <v>0</v>
      </c>
      <c r="AX159" s="111">
        <f t="shared" si="24"/>
        <v>0</v>
      </c>
      <c r="AY159" s="111"/>
      <c r="AZ159" s="113">
        <f t="shared" si="25"/>
        <v>0</v>
      </c>
      <c r="BA159" s="111">
        <f t="shared" ref="BA159:BI159" si="701">IF(R158&lt;=0,0,IF($C159&lt;=SUM($AZ159:AZ159),0,IF(AO159+$C159-SUM($AZ159:AZ159)&gt;R158+AC159,R158+AC159-AO159,$C159-SUM($AZ159:AZ159))))</f>
        <v>0</v>
      </c>
      <c r="BB159" s="111">
        <f t="shared" si="701"/>
        <v>0</v>
      </c>
      <c r="BC159" s="111">
        <f t="shared" si="701"/>
        <v>0</v>
      </c>
      <c r="BD159" s="111">
        <f t="shared" si="701"/>
        <v>0</v>
      </c>
      <c r="BE159" s="111">
        <f t="shared" si="701"/>
        <v>0</v>
      </c>
      <c r="BF159" s="111">
        <f t="shared" si="701"/>
        <v>0</v>
      </c>
      <c r="BG159" s="111">
        <f t="shared" si="701"/>
        <v>0</v>
      </c>
      <c r="BH159" s="111">
        <f t="shared" si="701"/>
        <v>0</v>
      </c>
      <c r="BI159" s="111">
        <f t="shared" si="701"/>
        <v>0</v>
      </c>
      <c r="BJ159" s="53"/>
      <c r="BK159" s="53"/>
    </row>
    <row r="160" ht="10.5" customHeight="1">
      <c r="A160" s="107" t="str">
        <f t="shared" si="16"/>
        <v/>
      </c>
      <c r="B160" s="108" t="str">
        <f t="shared" si="17"/>
        <v>#N/A</v>
      </c>
      <c r="C160" s="109" t="str">
        <f t="shared" si="18"/>
        <v/>
      </c>
      <c r="D160" s="110"/>
      <c r="E160" s="111">
        <f t="shared" ref="E160:N160" si="702">AN160+AZ160</f>
        <v>0</v>
      </c>
      <c r="F160" s="111">
        <f t="shared" si="702"/>
        <v>0</v>
      </c>
      <c r="G160" s="111">
        <f t="shared" si="702"/>
        <v>0</v>
      </c>
      <c r="H160" s="111">
        <f t="shared" si="702"/>
        <v>0</v>
      </c>
      <c r="I160" s="111">
        <f t="shared" si="702"/>
        <v>0</v>
      </c>
      <c r="J160" s="111">
        <f t="shared" si="702"/>
        <v>0</v>
      </c>
      <c r="K160" s="111">
        <f t="shared" si="702"/>
        <v>0</v>
      </c>
      <c r="L160" s="111">
        <f t="shared" si="702"/>
        <v>0</v>
      </c>
      <c r="M160" s="111">
        <f t="shared" si="702"/>
        <v>0</v>
      </c>
      <c r="N160" s="111">
        <f t="shared" si="702"/>
        <v>0</v>
      </c>
      <c r="O160" s="112"/>
      <c r="P160" s="111">
        <f t="shared" si="11"/>
        <v>0</v>
      </c>
      <c r="Q160" s="111">
        <f t="shared" ref="Q160:Z160" si="703">IF(E$10=0,0,ROUND(Q159-(E160-AB160),2))</f>
        <v>0</v>
      </c>
      <c r="R160" s="111">
        <f t="shared" si="703"/>
        <v>0</v>
      </c>
      <c r="S160" s="111">
        <f t="shared" si="703"/>
        <v>0</v>
      </c>
      <c r="T160" s="111">
        <f t="shared" si="703"/>
        <v>0</v>
      </c>
      <c r="U160" s="111">
        <f t="shared" si="703"/>
        <v>0</v>
      </c>
      <c r="V160" s="111">
        <f t="shared" si="703"/>
        <v>0</v>
      </c>
      <c r="W160" s="111">
        <f t="shared" si="703"/>
        <v>0</v>
      </c>
      <c r="X160" s="111">
        <f t="shared" si="703"/>
        <v>0</v>
      </c>
      <c r="Y160" s="111">
        <f t="shared" si="703"/>
        <v>0</v>
      </c>
      <c r="Z160" s="111">
        <f t="shared" si="703"/>
        <v>0</v>
      </c>
      <c r="AA160" s="114"/>
      <c r="AB160" s="111">
        <f t="shared" ref="AB160:AK160" si="704">ROUND(Q159*E$11/12,2)</f>
        <v>0</v>
      </c>
      <c r="AC160" s="111">
        <f t="shared" si="704"/>
        <v>0</v>
      </c>
      <c r="AD160" s="111">
        <f t="shared" si="704"/>
        <v>0</v>
      </c>
      <c r="AE160" s="111">
        <f t="shared" si="704"/>
        <v>0</v>
      </c>
      <c r="AF160" s="111">
        <f t="shared" si="704"/>
        <v>0</v>
      </c>
      <c r="AG160" s="111">
        <f t="shared" si="704"/>
        <v>0</v>
      </c>
      <c r="AH160" s="111">
        <f t="shared" si="704"/>
        <v>0</v>
      </c>
      <c r="AI160" s="111">
        <f t="shared" si="704"/>
        <v>0</v>
      </c>
      <c r="AJ160" s="111">
        <f t="shared" si="704"/>
        <v>0</v>
      </c>
      <c r="AK160" s="111">
        <f t="shared" si="704"/>
        <v>0</v>
      </c>
      <c r="AL160" s="111">
        <f t="shared" si="22"/>
        <v>0</v>
      </c>
      <c r="AM160" s="115"/>
      <c r="AN160" s="111">
        <f t="shared" ref="AN160:AW160" si="705">IF(Q159&gt;0,IF((Q159+AB160)&lt;E$12,Q159+AB160,E$12),0)</f>
        <v>0</v>
      </c>
      <c r="AO160" s="111">
        <f t="shared" si="705"/>
        <v>0</v>
      </c>
      <c r="AP160" s="111">
        <f t="shared" si="705"/>
        <v>0</v>
      </c>
      <c r="AQ160" s="111">
        <f t="shared" si="705"/>
        <v>0</v>
      </c>
      <c r="AR160" s="111">
        <f t="shared" si="705"/>
        <v>0</v>
      </c>
      <c r="AS160" s="111">
        <f t="shared" si="705"/>
        <v>0</v>
      </c>
      <c r="AT160" s="111">
        <f t="shared" si="705"/>
        <v>0</v>
      </c>
      <c r="AU160" s="111">
        <f t="shared" si="705"/>
        <v>0</v>
      </c>
      <c r="AV160" s="111">
        <f t="shared" si="705"/>
        <v>0</v>
      </c>
      <c r="AW160" s="111">
        <f t="shared" si="705"/>
        <v>0</v>
      </c>
      <c r="AX160" s="111">
        <f t="shared" si="24"/>
        <v>0</v>
      </c>
      <c r="AY160" s="111"/>
      <c r="AZ160" s="113">
        <f t="shared" si="25"/>
        <v>0</v>
      </c>
      <c r="BA160" s="111">
        <f t="shared" ref="BA160:BI160" si="706">IF(R159&lt;=0,0,IF($C160&lt;=SUM($AZ160:AZ160),0,IF(AO160+$C160-SUM($AZ160:AZ160)&gt;R159+AC160,R159+AC160-AO160,$C160-SUM($AZ160:AZ160))))</f>
        <v>0</v>
      </c>
      <c r="BB160" s="111">
        <f t="shared" si="706"/>
        <v>0</v>
      </c>
      <c r="BC160" s="111">
        <f t="shared" si="706"/>
        <v>0</v>
      </c>
      <c r="BD160" s="111">
        <f t="shared" si="706"/>
        <v>0</v>
      </c>
      <c r="BE160" s="111">
        <f t="shared" si="706"/>
        <v>0</v>
      </c>
      <c r="BF160" s="111">
        <f t="shared" si="706"/>
        <v>0</v>
      </c>
      <c r="BG160" s="111">
        <f t="shared" si="706"/>
        <v>0</v>
      </c>
      <c r="BH160" s="111">
        <f t="shared" si="706"/>
        <v>0</v>
      </c>
      <c r="BI160" s="111">
        <f t="shared" si="706"/>
        <v>0</v>
      </c>
      <c r="BJ160" s="53"/>
      <c r="BK160" s="53"/>
    </row>
    <row r="161" ht="10.5" customHeight="1">
      <c r="A161" s="107" t="str">
        <f t="shared" si="16"/>
        <v/>
      </c>
      <c r="B161" s="108" t="str">
        <f t="shared" si="17"/>
        <v>#N/A</v>
      </c>
      <c r="C161" s="109" t="str">
        <f t="shared" si="18"/>
        <v/>
      </c>
      <c r="D161" s="110"/>
      <c r="E161" s="111">
        <f t="shared" ref="E161:N161" si="707">AN161+AZ161</f>
        <v>0</v>
      </c>
      <c r="F161" s="111">
        <f t="shared" si="707"/>
        <v>0</v>
      </c>
      <c r="G161" s="111">
        <f t="shared" si="707"/>
        <v>0</v>
      </c>
      <c r="H161" s="111">
        <f t="shared" si="707"/>
        <v>0</v>
      </c>
      <c r="I161" s="111">
        <f t="shared" si="707"/>
        <v>0</v>
      </c>
      <c r="J161" s="111">
        <f t="shared" si="707"/>
        <v>0</v>
      </c>
      <c r="K161" s="111">
        <f t="shared" si="707"/>
        <v>0</v>
      </c>
      <c r="L161" s="111">
        <f t="shared" si="707"/>
        <v>0</v>
      </c>
      <c r="M161" s="111">
        <f t="shared" si="707"/>
        <v>0</v>
      </c>
      <c r="N161" s="111">
        <f t="shared" si="707"/>
        <v>0</v>
      </c>
      <c r="O161" s="112"/>
      <c r="P161" s="111">
        <f t="shared" si="11"/>
        <v>0</v>
      </c>
      <c r="Q161" s="111">
        <f t="shared" ref="Q161:Z161" si="708">IF(E$10=0,0,ROUND(Q160-(E161-AB161),2))</f>
        <v>0</v>
      </c>
      <c r="R161" s="111">
        <f t="shared" si="708"/>
        <v>0</v>
      </c>
      <c r="S161" s="111">
        <f t="shared" si="708"/>
        <v>0</v>
      </c>
      <c r="T161" s="111">
        <f t="shared" si="708"/>
        <v>0</v>
      </c>
      <c r="U161" s="111">
        <f t="shared" si="708"/>
        <v>0</v>
      </c>
      <c r="V161" s="111">
        <f t="shared" si="708"/>
        <v>0</v>
      </c>
      <c r="W161" s="111">
        <f t="shared" si="708"/>
        <v>0</v>
      </c>
      <c r="X161" s="111">
        <f t="shared" si="708"/>
        <v>0</v>
      </c>
      <c r="Y161" s="111">
        <f t="shared" si="708"/>
        <v>0</v>
      </c>
      <c r="Z161" s="111">
        <f t="shared" si="708"/>
        <v>0</v>
      </c>
      <c r="AA161" s="114"/>
      <c r="AB161" s="111">
        <f t="shared" ref="AB161:AK161" si="709">ROUND(Q160*E$11/12,2)</f>
        <v>0</v>
      </c>
      <c r="AC161" s="111">
        <f t="shared" si="709"/>
        <v>0</v>
      </c>
      <c r="AD161" s="111">
        <f t="shared" si="709"/>
        <v>0</v>
      </c>
      <c r="AE161" s="111">
        <f t="shared" si="709"/>
        <v>0</v>
      </c>
      <c r="AF161" s="111">
        <f t="shared" si="709"/>
        <v>0</v>
      </c>
      <c r="AG161" s="111">
        <f t="shared" si="709"/>
        <v>0</v>
      </c>
      <c r="AH161" s="111">
        <f t="shared" si="709"/>
        <v>0</v>
      </c>
      <c r="AI161" s="111">
        <f t="shared" si="709"/>
        <v>0</v>
      </c>
      <c r="AJ161" s="111">
        <f t="shared" si="709"/>
        <v>0</v>
      </c>
      <c r="AK161" s="111">
        <f t="shared" si="709"/>
        <v>0</v>
      </c>
      <c r="AL161" s="111">
        <f t="shared" si="22"/>
        <v>0</v>
      </c>
      <c r="AM161" s="115"/>
      <c r="AN161" s="111">
        <f t="shared" ref="AN161:AW161" si="710">IF(Q160&gt;0,IF((Q160+AB161)&lt;E$12,Q160+AB161,E$12),0)</f>
        <v>0</v>
      </c>
      <c r="AO161" s="111">
        <f t="shared" si="710"/>
        <v>0</v>
      </c>
      <c r="AP161" s="111">
        <f t="shared" si="710"/>
        <v>0</v>
      </c>
      <c r="AQ161" s="111">
        <f t="shared" si="710"/>
        <v>0</v>
      </c>
      <c r="AR161" s="111">
        <f t="shared" si="710"/>
        <v>0</v>
      </c>
      <c r="AS161" s="111">
        <f t="shared" si="710"/>
        <v>0</v>
      </c>
      <c r="AT161" s="111">
        <f t="shared" si="710"/>
        <v>0</v>
      </c>
      <c r="AU161" s="111">
        <f t="shared" si="710"/>
        <v>0</v>
      </c>
      <c r="AV161" s="111">
        <f t="shared" si="710"/>
        <v>0</v>
      </c>
      <c r="AW161" s="111">
        <f t="shared" si="710"/>
        <v>0</v>
      </c>
      <c r="AX161" s="111">
        <f t="shared" si="24"/>
        <v>0</v>
      </c>
      <c r="AY161" s="111"/>
      <c r="AZ161" s="113">
        <f t="shared" si="25"/>
        <v>0</v>
      </c>
      <c r="BA161" s="111">
        <f t="shared" ref="BA161:BI161" si="711">IF(R160&lt;=0,0,IF($C161&lt;=SUM($AZ161:AZ161),0,IF(AO161+$C161-SUM($AZ161:AZ161)&gt;R160+AC161,R160+AC161-AO161,$C161-SUM($AZ161:AZ161))))</f>
        <v>0</v>
      </c>
      <c r="BB161" s="111">
        <f t="shared" si="711"/>
        <v>0</v>
      </c>
      <c r="BC161" s="111">
        <f t="shared" si="711"/>
        <v>0</v>
      </c>
      <c r="BD161" s="111">
        <f t="shared" si="711"/>
        <v>0</v>
      </c>
      <c r="BE161" s="111">
        <f t="shared" si="711"/>
        <v>0</v>
      </c>
      <c r="BF161" s="111">
        <f t="shared" si="711"/>
        <v>0</v>
      </c>
      <c r="BG161" s="111">
        <f t="shared" si="711"/>
        <v>0</v>
      </c>
      <c r="BH161" s="111">
        <f t="shared" si="711"/>
        <v>0</v>
      </c>
      <c r="BI161" s="111">
        <f t="shared" si="711"/>
        <v>0</v>
      </c>
      <c r="BJ161" s="53"/>
      <c r="BK161" s="53"/>
    </row>
    <row r="162" ht="10.5" customHeight="1">
      <c r="A162" s="107" t="str">
        <f t="shared" si="16"/>
        <v/>
      </c>
      <c r="B162" s="108" t="str">
        <f t="shared" si="17"/>
        <v>#N/A</v>
      </c>
      <c r="C162" s="109" t="str">
        <f t="shared" si="18"/>
        <v/>
      </c>
      <c r="D162" s="110"/>
      <c r="E162" s="111">
        <f t="shared" ref="E162:N162" si="712">AN162+AZ162</f>
        <v>0</v>
      </c>
      <c r="F162" s="111">
        <f t="shared" si="712"/>
        <v>0</v>
      </c>
      <c r="G162" s="111">
        <f t="shared" si="712"/>
        <v>0</v>
      </c>
      <c r="H162" s="111">
        <f t="shared" si="712"/>
        <v>0</v>
      </c>
      <c r="I162" s="111">
        <f t="shared" si="712"/>
        <v>0</v>
      </c>
      <c r="J162" s="111">
        <f t="shared" si="712"/>
        <v>0</v>
      </c>
      <c r="K162" s="111">
        <f t="shared" si="712"/>
        <v>0</v>
      </c>
      <c r="L162" s="111">
        <f t="shared" si="712"/>
        <v>0</v>
      </c>
      <c r="M162" s="111">
        <f t="shared" si="712"/>
        <v>0</v>
      </c>
      <c r="N162" s="111">
        <f t="shared" si="712"/>
        <v>0</v>
      </c>
      <c r="O162" s="112"/>
      <c r="P162" s="111">
        <f t="shared" si="11"/>
        <v>0</v>
      </c>
      <c r="Q162" s="111">
        <f t="shared" ref="Q162:Z162" si="713">IF(E$10=0,0,ROUND(Q161-(E162-AB162),2))</f>
        <v>0</v>
      </c>
      <c r="R162" s="111">
        <f t="shared" si="713"/>
        <v>0</v>
      </c>
      <c r="S162" s="111">
        <f t="shared" si="713"/>
        <v>0</v>
      </c>
      <c r="T162" s="111">
        <f t="shared" si="713"/>
        <v>0</v>
      </c>
      <c r="U162" s="111">
        <f t="shared" si="713"/>
        <v>0</v>
      </c>
      <c r="V162" s="111">
        <f t="shared" si="713"/>
        <v>0</v>
      </c>
      <c r="W162" s="111">
        <f t="shared" si="713"/>
        <v>0</v>
      </c>
      <c r="X162" s="111">
        <f t="shared" si="713"/>
        <v>0</v>
      </c>
      <c r="Y162" s="111">
        <f t="shared" si="713"/>
        <v>0</v>
      </c>
      <c r="Z162" s="111">
        <f t="shared" si="713"/>
        <v>0</v>
      </c>
      <c r="AA162" s="114"/>
      <c r="AB162" s="111">
        <f t="shared" ref="AB162:AK162" si="714">ROUND(Q161*E$11/12,2)</f>
        <v>0</v>
      </c>
      <c r="AC162" s="111">
        <f t="shared" si="714"/>
        <v>0</v>
      </c>
      <c r="AD162" s="111">
        <f t="shared" si="714"/>
        <v>0</v>
      </c>
      <c r="AE162" s="111">
        <f t="shared" si="714"/>
        <v>0</v>
      </c>
      <c r="AF162" s="111">
        <f t="shared" si="714"/>
        <v>0</v>
      </c>
      <c r="AG162" s="111">
        <f t="shared" si="714"/>
        <v>0</v>
      </c>
      <c r="AH162" s="111">
        <f t="shared" si="714"/>
        <v>0</v>
      </c>
      <c r="AI162" s="111">
        <f t="shared" si="714"/>
        <v>0</v>
      </c>
      <c r="AJ162" s="111">
        <f t="shared" si="714"/>
        <v>0</v>
      </c>
      <c r="AK162" s="111">
        <f t="shared" si="714"/>
        <v>0</v>
      </c>
      <c r="AL162" s="111">
        <f t="shared" si="22"/>
        <v>0</v>
      </c>
      <c r="AM162" s="115"/>
      <c r="AN162" s="111">
        <f t="shared" ref="AN162:AW162" si="715">IF(Q161&gt;0,IF((Q161+AB162)&lt;E$12,Q161+AB162,E$12),0)</f>
        <v>0</v>
      </c>
      <c r="AO162" s="111">
        <f t="shared" si="715"/>
        <v>0</v>
      </c>
      <c r="AP162" s="111">
        <f t="shared" si="715"/>
        <v>0</v>
      </c>
      <c r="AQ162" s="111">
        <f t="shared" si="715"/>
        <v>0</v>
      </c>
      <c r="AR162" s="111">
        <f t="shared" si="715"/>
        <v>0</v>
      </c>
      <c r="AS162" s="111">
        <f t="shared" si="715"/>
        <v>0</v>
      </c>
      <c r="AT162" s="111">
        <f t="shared" si="715"/>
        <v>0</v>
      </c>
      <c r="AU162" s="111">
        <f t="shared" si="715"/>
        <v>0</v>
      </c>
      <c r="AV162" s="111">
        <f t="shared" si="715"/>
        <v>0</v>
      </c>
      <c r="AW162" s="111">
        <f t="shared" si="715"/>
        <v>0</v>
      </c>
      <c r="AX162" s="111">
        <f t="shared" si="24"/>
        <v>0</v>
      </c>
      <c r="AY162" s="111"/>
      <c r="AZ162" s="113">
        <f t="shared" si="25"/>
        <v>0</v>
      </c>
      <c r="BA162" s="111">
        <f t="shared" ref="BA162:BI162" si="716">IF(R161&lt;=0,0,IF($C162&lt;=SUM($AZ162:AZ162),0,IF(AO162+$C162-SUM($AZ162:AZ162)&gt;R161+AC162,R161+AC162-AO162,$C162-SUM($AZ162:AZ162))))</f>
        <v>0</v>
      </c>
      <c r="BB162" s="111">
        <f t="shared" si="716"/>
        <v>0</v>
      </c>
      <c r="BC162" s="111">
        <f t="shared" si="716"/>
        <v>0</v>
      </c>
      <c r="BD162" s="111">
        <f t="shared" si="716"/>
        <v>0</v>
      </c>
      <c r="BE162" s="111">
        <f t="shared" si="716"/>
        <v>0</v>
      </c>
      <c r="BF162" s="111">
        <f t="shared" si="716"/>
        <v>0</v>
      </c>
      <c r="BG162" s="111">
        <f t="shared" si="716"/>
        <v>0</v>
      </c>
      <c r="BH162" s="111">
        <f t="shared" si="716"/>
        <v>0</v>
      </c>
      <c r="BI162" s="111">
        <f t="shared" si="716"/>
        <v>0</v>
      </c>
      <c r="BJ162" s="53"/>
      <c r="BK162" s="53"/>
    </row>
    <row r="163" ht="10.5" customHeight="1">
      <c r="A163" s="107" t="str">
        <f t="shared" si="16"/>
        <v/>
      </c>
      <c r="B163" s="108" t="str">
        <f t="shared" si="17"/>
        <v>#N/A</v>
      </c>
      <c r="C163" s="109" t="str">
        <f t="shared" si="18"/>
        <v/>
      </c>
      <c r="D163" s="110"/>
      <c r="E163" s="111">
        <f t="shared" ref="E163:N163" si="717">AN163+AZ163</f>
        <v>0</v>
      </c>
      <c r="F163" s="111">
        <f t="shared" si="717"/>
        <v>0</v>
      </c>
      <c r="G163" s="111">
        <f t="shared" si="717"/>
        <v>0</v>
      </c>
      <c r="H163" s="111">
        <f t="shared" si="717"/>
        <v>0</v>
      </c>
      <c r="I163" s="111">
        <f t="shared" si="717"/>
        <v>0</v>
      </c>
      <c r="J163" s="111">
        <f t="shared" si="717"/>
        <v>0</v>
      </c>
      <c r="K163" s="111">
        <f t="shared" si="717"/>
        <v>0</v>
      </c>
      <c r="L163" s="111">
        <f t="shared" si="717"/>
        <v>0</v>
      </c>
      <c r="M163" s="111">
        <f t="shared" si="717"/>
        <v>0</v>
      </c>
      <c r="N163" s="111">
        <f t="shared" si="717"/>
        <v>0</v>
      </c>
      <c r="O163" s="112"/>
      <c r="P163" s="111">
        <f t="shared" si="11"/>
        <v>0</v>
      </c>
      <c r="Q163" s="111">
        <f t="shared" ref="Q163:Z163" si="718">IF(E$10=0,0,ROUND(Q162-(E163-AB163),2))</f>
        <v>0</v>
      </c>
      <c r="R163" s="111">
        <f t="shared" si="718"/>
        <v>0</v>
      </c>
      <c r="S163" s="111">
        <f t="shared" si="718"/>
        <v>0</v>
      </c>
      <c r="T163" s="111">
        <f t="shared" si="718"/>
        <v>0</v>
      </c>
      <c r="U163" s="111">
        <f t="shared" si="718"/>
        <v>0</v>
      </c>
      <c r="V163" s="111">
        <f t="shared" si="718"/>
        <v>0</v>
      </c>
      <c r="W163" s="111">
        <f t="shared" si="718"/>
        <v>0</v>
      </c>
      <c r="X163" s="111">
        <f t="shared" si="718"/>
        <v>0</v>
      </c>
      <c r="Y163" s="111">
        <f t="shared" si="718"/>
        <v>0</v>
      </c>
      <c r="Z163" s="111">
        <f t="shared" si="718"/>
        <v>0</v>
      </c>
      <c r="AA163" s="114"/>
      <c r="AB163" s="111">
        <f t="shared" ref="AB163:AK163" si="719">ROUND(Q162*E$11/12,2)</f>
        <v>0</v>
      </c>
      <c r="AC163" s="111">
        <f t="shared" si="719"/>
        <v>0</v>
      </c>
      <c r="AD163" s="111">
        <f t="shared" si="719"/>
        <v>0</v>
      </c>
      <c r="AE163" s="111">
        <f t="shared" si="719"/>
        <v>0</v>
      </c>
      <c r="AF163" s="111">
        <f t="shared" si="719"/>
        <v>0</v>
      </c>
      <c r="AG163" s="111">
        <f t="shared" si="719"/>
        <v>0</v>
      </c>
      <c r="AH163" s="111">
        <f t="shared" si="719"/>
        <v>0</v>
      </c>
      <c r="AI163" s="111">
        <f t="shared" si="719"/>
        <v>0</v>
      </c>
      <c r="AJ163" s="111">
        <f t="shared" si="719"/>
        <v>0</v>
      </c>
      <c r="AK163" s="111">
        <f t="shared" si="719"/>
        <v>0</v>
      </c>
      <c r="AL163" s="111">
        <f t="shared" si="22"/>
        <v>0</v>
      </c>
      <c r="AM163" s="115"/>
      <c r="AN163" s="111">
        <f t="shared" ref="AN163:AW163" si="720">IF(Q162&gt;0,IF((Q162+AB163)&lt;E$12,Q162+AB163,E$12),0)</f>
        <v>0</v>
      </c>
      <c r="AO163" s="111">
        <f t="shared" si="720"/>
        <v>0</v>
      </c>
      <c r="AP163" s="111">
        <f t="shared" si="720"/>
        <v>0</v>
      </c>
      <c r="AQ163" s="111">
        <f t="shared" si="720"/>
        <v>0</v>
      </c>
      <c r="AR163" s="111">
        <f t="shared" si="720"/>
        <v>0</v>
      </c>
      <c r="AS163" s="111">
        <f t="shared" si="720"/>
        <v>0</v>
      </c>
      <c r="AT163" s="111">
        <f t="shared" si="720"/>
        <v>0</v>
      </c>
      <c r="AU163" s="111">
        <f t="shared" si="720"/>
        <v>0</v>
      </c>
      <c r="AV163" s="111">
        <f t="shared" si="720"/>
        <v>0</v>
      </c>
      <c r="AW163" s="111">
        <f t="shared" si="720"/>
        <v>0</v>
      </c>
      <c r="AX163" s="111">
        <f t="shared" si="24"/>
        <v>0</v>
      </c>
      <c r="AY163" s="111"/>
      <c r="AZ163" s="113">
        <f t="shared" si="25"/>
        <v>0</v>
      </c>
      <c r="BA163" s="111">
        <f t="shared" ref="BA163:BI163" si="721">IF(R162&lt;=0,0,IF($C163&lt;=SUM($AZ163:AZ163),0,IF(AO163+$C163-SUM($AZ163:AZ163)&gt;R162+AC163,R162+AC163-AO163,$C163-SUM($AZ163:AZ163))))</f>
        <v>0</v>
      </c>
      <c r="BB163" s="111">
        <f t="shared" si="721"/>
        <v>0</v>
      </c>
      <c r="BC163" s="111">
        <f t="shared" si="721"/>
        <v>0</v>
      </c>
      <c r="BD163" s="111">
        <f t="shared" si="721"/>
        <v>0</v>
      </c>
      <c r="BE163" s="111">
        <f t="shared" si="721"/>
        <v>0</v>
      </c>
      <c r="BF163" s="111">
        <f t="shared" si="721"/>
        <v>0</v>
      </c>
      <c r="BG163" s="111">
        <f t="shared" si="721"/>
        <v>0</v>
      </c>
      <c r="BH163" s="111">
        <f t="shared" si="721"/>
        <v>0</v>
      </c>
      <c r="BI163" s="111">
        <f t="shared" si="721"/>
        <v>0</v>
      </c>
      <c r="BJ163" s="53"/>
      <c r="BK163" s="53"/>
    </row>
    <row r="164" ht="10.5" customHeight="1">
      <c r="A164" s="107" t="str">
        <f t="shared" si="16"/>
        <v/>
      </c>
      <c r="B164" s="108" t="str">
        <f t="shared" si="17"/>
        <v>#N/A</v>
      </c>
      <c r="C164" s="109" t="str">
        <f t="shared" si="18"/>
        <v/>
      </c>
      <c r="D164" s="110"/>
      <c r="E164" s="111">
        <f t="shared" ref="E164:N164" si="722">AN164+AZ164</f>
        <v>0</v>
      </c>
      <c r="F164" s="111">
        <f t="shared" si="722"/>
        <v>0</v>
      </c>
      <c r="G164" s="111">
        <f t="shared" si="722"/>
        <v>0</v>
      </c>
      <c r="H164" s="111">
        <f t="shared" si="722"/>
        <v>0</v>
      </c>
      <c r="I164" s="111">
        <f t="shared" si="722"/>
        <v>0</v>
      </c>
      <c r="J164" s="111">
        <f t="shared" si="722"/>
        <v>0</v>
      </c>
      <c r="K164" s="111">
        <f t="shared" si="722"/>
        <v>0</v>
      </c>
      <c r="L164" s="111">
        <f t="shared" si="722"/>
        <v>0</v>
      </c>
      <c r="M164" s="111">
        <f t="shared" si="722"/>
        <v>0</v>
      </c>
      <c r="N164" s="111">
        <f t="shared" si="722"/>
        <v>0</v>
      </c>
      <c r="O164" s="112"/>
      <c r="P164" s="111">
        <f t="shared" si="11"/>
        <v>0</v>
      </c>
      <c r="Q164" s="111">
        <f t="shared" ref="Q164:Z164" si="723">IF(E$10=0,0,ROUND(Q163-(E164-AB164),2))</f>
        <v>0</v>
      </c>
      <c r="R164" s="111">
        <f t="shared" si="723"/>
        <v>0</v>
      </c>
      <c r="S164" s="111">
        <f t="shared" si="723"/>
        <v>0</v>
      </c>
      <c r="T164" s="111">
        <f t="shared" si="723"/>
        <v>0</v>
      </c>
      <c r="U164" s="111">
        <f t="shared" si="723"/>
        <v>0</v>
      </c>
      <c r="V164" s="111">
        <f t="shared" si="723"/>
        <v>0</v>
      </c>
      <c r="W164" s="111">
        <f t="shared" si="723"/>
        <v>0</v>
      </c>
      <c r="X164" s="111">
        <f t="shared" si="723"/>
        <v>0</v>
      </c>
      <c r="Y164" s="111">
        <f t="shared" si="723"/>
        <v>0</v>
      </c>
      <c r="Z164" s="111">
        <f t="shared" si="723"/>
        <v>0</v>
      </c>
      <c r="AA164" s="114"/>
      <c r="AB164" s="111">
        <f t="shared" ref="AB164:AK164" si="724">ROUND(Q163*E$11/12,2)</f>
        <v>0</v>
      </c>
      <c r="AC164" s="111">
        <f t="shared" si="724"/>
        <v>0</v>
      </c>
      <c r="AD164" s="111">
        <f t="shared" si="724"/>
        <v>0</v>
      </c>
      <c r="AE164" s="111">
        <f t="shared" si="724"/>
        <v>0</v>
      </c>
      <c r="AF164" s="111">
        <f t="shared" si="724"/>
        <v>0</v>
      </c>
      <c r="AG164" s="111">
        <f t="shared" si="724"/>
        <v>0</v>
      </c>
      <c r="AH164" s="111">
        <f t="shared" si="724"/>
        <v>0</v>
      </c>
      <c r="AI164" s="111">
        <f t="shared" si="724"/>
        <v>0</v>
      </c>
      <c r="AJ164" s="111">
        <f t="shared" si="724"/>
        <v>0</v>
      </c>
      <c r="AK164" s="111">
        <f t="shared" si="724"/>
        <v>0</v>
      </c>
      <c r="AL164" s="111">
        <f t="shared" si="22"/>
        <v>0</v>
      </c>
      <c r="AM164" s="115"/>
      <c r="AN164" s="111">
        <f t="shared" ref="AN164:AW164" si="725">IF(Q163&gt;0,IF((Q163+AB164)&lt;E$12,Q163+AB164,E$12),0)</f>
        <v>0</v>
      </c>
      <c r="AO164" s="111">
        <f t="shared" si="725"/>
        <v>0</v>
      </c>
      <c r="AP164" s="111">
        <f t="shared" si="725"/>
        <v>0</v>
      </c>
      <c r="AQ164" s="111">
        <f t="shared" si="725"/>
        <v>0</v>
      </c>
      <c r="AR164" s="111">
        <f t="shared" si="725"/>
        <v>0</v>
      </c>
      <c r="AS164" s="111">
        <f t="shared" si="725"/>
        <v>0</v>
      </c>
      <c r="AT164" s="111">
        <f t="shared" si="725"/>
        <v>0</v>
      </c>
      <c r="AU164" s="111">
        <f t="shared" si="725"/>
        <v>0</v>
      </c>
      <c r="AV164" s="111">
        <f t="shared" si="725"/>
        <v>0</v>
      </c>
      <c r="AW164" s="111">
        <f t="shared" si="725"/>
        <v>0</v>
      </c>
      <c r="AX164" s="111">
        <f t="shared" si="24"/>
        <v>0</v>
      </c>
      <c r="AY164" s="111"/>
      <c r="AZ164" s="113">
        <f t="shared" si="25"/>
        <v>0</v>
      </c>
      <c r="BA164" s="111">
        <f t="shared" ref="BA164:BI164" si="726">IF(R163&lt;=0,0,IF($C164&lt;=SUM($AZ164:AZ164),0,IF(AO164+$C164-SUM($AZ164:AZ164)&gt;R163+AC164,R163+AC164-AO164,$C164-SUM($AZ164:AZ164))))</f>
        <v>0</v>
      </c>
      <c r="BB164" s="111">
        <f t="shared" si="726"/>
        <v>0</v>
      </c>
      <c r="BC164" s="111">
        <f t="shared" si="726"/>
        <v>0</v>
      </c>
      <c r="BD164" s="111">
        <f t="shared" si="726"/>
        <v>0</v>
      </c>
      <c r="BE164" s="111">
        <f t="shared" si="726"/>
        <v>0</v>
      </c>
      <c r="BF164" s="111">
        <f t="shared" si="726"/>
        <v>0</v>
      </c>
      <c r="BG164" s="111">
        <f t="shared" si="726"/>
        <v>0</v>
      </c>
      <c r="BH164" s="111">
        <f t="shared" si="726"/>
        <v>0</v>
      </c>
      <c r="BI164" s="111">
        <f t="shared" si="726"/>
        <v>0</v>
      </c>
      <c r="BJ164" s="53"/>
      <c r="BK164" s="53"/>
    </row>
    <row r="165" ht="10.5" customHeight="1">
      <c r="A165" s="107" t="str">
        <f t="shared" si="16"/>
        <v/>
      </c>
      <c r="B165" s="108" t="str">
        <f t="shared" si="17"/>
        <v>#N/A</v>
      </c>
      <c r="C165" s="109" t="str">
        <f t="shared" si="18"/>
        <v/>
      </c>
      <c r="D165" s="110"/>
      <c r="E165" s="111">
        <f t="shared" ref="E165:N165" si="727">AN165+AZ165</f>
        <v>0</v>
      </c>
      <c r="F165" s="111">
        <f t="shared" si="727"/>
        <v>0</v>
      </c>
      <c r="G165" s="111">
        <f t="shared" si="727"/>
        <v>0</v>
      </c>
      <c r="H165" s="111">
        <f t="shared" si="727"/>
        <v>0</v>
      </c>
      <c r="I165" s="111">
        <f t="shared" si="727"/>
        <v>0</v>
      </c>
      <c r="J165" s="111">
        <f t="shared" si="727"/>
        <v>0</v>
      </c>
      <c r="K165" s="111">
        <f t="shared" si="727"/>
        <v>0</v>
      </c>
      <c r="L165" s="111">
        <f t="shared" si="727"/>
        <v>0</v>
      </c>
      <c r="M165" s="111">
        <f t="shared" si="727"/>
        <v>0</v>
      </c>
      <c r="N165" s="111">
        <f t="shared" si="727"/>
        <v>0</v>
      </c>
      <c r="O165" s="112"/>
      <c r="P165" s="111">
        <f t="shared" si="11"/>
        <v>0</v>
      </c>
      <c r="Q165" s="111">
        <f t="shared" ref="Q165:Z165" si="728">IF(E$10=0,0,ROUND(Q164-(E165-AB165),2))</f>
        <v>0</v>
      </c>
      <c r="R165" s="111">
        <f t="shared" si="728"/>
        <v>0</v>
      </c>
      <c r="S165" s="111">
        <f t="shared" si="728"/>
        <v>0</v>
      </c>
      <c r="T165" s="111">
        <f t="shared" si="728"/>
        <v>0</v>
      </c>
      <c r="U165" s="111">
        <f t="shared" si="728"/>
        <v>0</v>
      </c>
      <c r="V165" s="111">
        <f t="shared" si="728"/>
        <v>0</v>
      </c>
      <c r="W165" s="111">
        <f t="shared" si="728"/>
        <v>0</v>
      </c>
      <c r="X165" s="111">
        <f t="shared" si="728"/>
        <v>0</v>
      </c>
      <c r="Y165" s="111">
        <f t="shared" si="728"/>
        <v>0</v>
      </c>
      <c r="Z165" s="111">
        <f t="shared" si="728"/>
        <v>0</v>
      </c>
      <c r="AA165" s="114"/>
      <c r="AB165" s="111">
        <f t="shared" ref="AB165:AK165" si="729">ROUND(Q164*E$11/12,2)</f>
        <v>0</v>
      </c>
      <c r="AC165" s="111">
        <f t="shared" si="729"/>
        <v>0</v>
      </c>
      <c r="AD165" s="111">
        <f t="shared" si="729"/>
        <v>0</v>
      </c>
      <c r="AE165" s="111">
        <f t="shared" si="729"/>
        <v>0</v>
      </c>
      <c r="AF165" s="111">
        <f t="shared" si="729"/>
        <v>0</v>
      </c>
      <c r="AG165" s="111">
        <f t="shared" si="729"/>
        <v>0</v>
      </c>
      <c r="AH165" s="111">
        <f t="shared" si="729"/>
        <v>0</v>
      </c>
      <c r="AI165" s="111">
        <f t="shared" si="729"/>
        <v>0</v>
      </c>
      <c r="AJ165" s="111">
        <f t="shared" si="729"/>
        <v>0</v>
      </c>
      <c r="AK165" s="111">
        <f t="shared" si="729"/>
        <v>0</v>
      </c>
      <c r="AL165" s="111">
        <f t="shared" si="22"/>
        <v>0</v>
      </c>
      <c r="AM165" s="115"/>
      <c r="AN165" s="111">
        <f t="shared" ref="AN165:AW165" si="730">IF(Q164&gt;0,IF((Q164+AB165)&lt;E$12,Q164+AB165,E$12),0)</f>
        <v>0</v>
      </c>
      <c r="AO165" s="111">
        <f t="shared" si="730"/>
        <v>0</v>
      </c>
      <c r="AP165" s="111">
        <f t="shared" si="730"/>
        <v>0</v>
      </c>
      <c r="AQ165" s="111">
        <f t="shared" si="730"/>
        <v>0</v>
      </c>
      <c r="AR165" s="111">
        <f t="shared" si="730"/>
        <v>0</v>
      </c>
      <c r="AS165" s="111">
        <f t="shared" si="730"/>
        <v>0</v>
      </c>
      <c r="AT165" s="111">
        <f t="shared" si="730"/>
        <v>0</v>
      </c>
      <c r="AU165" s="111">
        <f t="shared" si="730"/>
        <v>0</v>
      </c>
      <c r="AV165" s="111">
        <f t="shared" si="730"/>
        <v>0</v>
      </c>
      <c r="AW165" s="111">
        <f t="shared" si="730"/>
        <v>0</v>
      </c>
      <c r="AX165" s="111">
        <f t="shared" si="24"/>
        <v>0</v>
      </c>
      <c r="AY165" s="111"/>
      <c r="AZ165" s="113">
        <f t="shared" si="25"/>
        <v>0</v>
      </c>
      <c r="BA165" s="111">
        <f t="shared" ref="BA165:BI165" si="731">IF(R164&lt;=0,0,IF($C165&lt;=SUM($AZ165:AZ165),0,IF(AO165+$C165-SUM($AZ165:AZ165)&gt;R164+AC165,R164+AC165-AO165,$C165-SUM($AZ165:AZ165))))</f>
        <v>0</v>
      </c>
      <c r="BB165" s="111">
        <f t="shared" si="731"/>
        <v>0</v>
      </c>
      <c r="BC165" s="111">
        <f t="shared" si="731"/>
        <v>0</v>
      </c>
      <c r="BD165" s="111">
        <f t="shared" si="731"/>
        <v>0</v>
      </c>
      <c r="BE165" s="111">
        <f t="shared" si="731"/>
        <v>0</v>
      </c>
      <c r="BF165" s="111">
        <f t="shared" si="731"/>
        <v>0</v>
      </c>
      <c r="BG165" s="111">
        <f t="shared" si="731"/>
        <v>0</v>
      </c>
      <c r="BH165" s="111">
        <f t="shared" si="731"/>
        <v>0</v>
      </c>
      <c r="BI165" s="111">
        <f t="shared" si="731"/>
        <v>0</v>
      </c>
      <c r="BJ165" s="53"/>
      <c r="BK165" s="53"/>
    </row>
    <row r="166" ht="10.5" customHeight="1">
      <c r="A166" s="107" t="str">
        <f t="shared" si="16"/>
        <v/>
      </c>
      <c r="B166" s="108" t="str">
        <f t="shared" si="17"/>
        <v>#N/A</v>
      </c>
      <c r="C166" s="109" t="str">
        <f t="shared" si="18"/>
        <v/>
      </c>
      <c r="D166" s="110"/>
      <c r="E166" s="111">
        <f t="shared" ref="E166:N166" si="732">AN166+AZ166</f>
        <v>0</v>
      </c>
      <c r="F166" s="111">
        <f t="shared" si="732"/>
        <v>0</v>
      </c>
      <c r="G166" s="111">
        <f t="shared" si="732"/>
        <v>0</v>
      </c>
      <c r="H166" s="111">
        <f t="shared" si="732"/>
        <v>0</v>
      </c>
      <c r="I166" s="111">
        <f t="shared" si="732"/>
        <v>0</v>
      </c>
      <c r="J166" s="111">
        <f t="shared" si="732"/>
        <v>0</v>
      </c>
      <c r="K166" s="111">
        <f t="shared" si="732"/>
        <v>0</v>
      </c>
      <c r="L166" s="111">
        <f t="shared" si="732"/>
        <v>0</v>
      </c>
      <c r="M166" s="111">
        <f t="shared" si="732"/>
        <v>0</v>
      </c>
      <c r="N166" s="111">
        <f t="shared" si="732"/>
        <v>0</v>
      </c>
      <c r="O166" s="112"/>
      <c r="P166" s="111">
        <f t="shared" si="11"/>
        <v>0</v>
      </c>
      <c r="Q166" s="111">
        <f t="shared" ref="Q166:Z166" si="733">IF(E$10=0,0,ROUND(Q165-(E166-AB166),2))</f>
        <v>0</v>
      </c>
      <c r="R166" s="111">
        <f t="shared" si="733"/>
        <v>0</v>
      </c>
      <c r="S166" s="111">
        <f t="shared" si="733"/>
        <v>0</v>
      </c>
      <c r="T166" s="111">
        <f t="shared" si="733"/>
        <v>0</v>
      </c>
      <c r="U166" s="111">
        <f t="shared" si="733"/>
        <v>0</v>
      </c>
      <c r="V166" s="111">
        <f t="shared" si="733"/>
        <v>0</v>
      </c>
      <c r="W166" s="111">
        <f t="shared" si="733"/>
        <v>0</v>
      </c>
      <c r="X166" s="111">
        <f t="shared" si="733"/>
        <v>0</v>
      </c>
      <c r="Y166" s="111">
        <f t="shared" si="733"/>
        <v>0</v>
      </c>
      <c r="Z166" s="111">
        <f t="shared" si="733"/>
        <v>0</v>
      </c>
      <c r="AA166" s="114"/>
      <c r="AB166" s="111">
        <f t="shared" ref="AB166:AK166" si="734">ROUND(Q165*E$11/12,2)</f>
        <v>0</v>
      </c>
      <c r="AC166" s="111">
        <f t="shared" si="734"/>
        <v>0</v>
      </c>
      <c r="AD166" s="111">
        <f t="shared" si="734"/>
        <v>0</v>
      </c>
      <c r="AE166" s="111">
        <f t="shared" si="734"/>
        <v>0</v>
      </c>
      <c r="AF166" s="111">
        <f t="shared" si="734"/>
        <v>0</v>
      </c>
      <c r="AG166" s="111">
        <f t="shared" si="734"/>
        <v>0</v>
      </c>
      <c r="AH166" s="111">
        <f t="shared" si="734"/>
        <v>0</v>
      </c>
      <c r="AI166" s="111">
        <f t="shared" si="734"/>
        <v>0</v>
      </c>
      <c r="AJ166" s="111">
        <f t="shared" si="734"/>
        <v>0</v>
      </c>
      <c r="AK166" s="111">
        <f t="shared" si="734"/>
        <v>0</v>
      </c>
      <c r="AL166" s="111">
        <f t="shared" si="22"/>
        <v>0</v>
      </c>
      <c r="AM166" s="115"/>
      <c r="AN166" s="111">
        <f t="shared" ref="AN166:AW166" si="735">IF(Q165&gt;0,IF((Q165+AB166)&lt;E$12,Q165+AB166,E$12),0)</f>
        <v>0</v>
      </c>
      <c r="AO166" s="111">
        <f t="shared" si="735"/>
        <v>0</v>
      </c>
      <c r="AP166" s="111">
        <f t="shared" si="735"/>
        <v>0</v>
      </c>
      <c r="AQ166" s="111">
        <f t="shared" si="735"/>
        <v>0</v>
      </c>
      <c r="AR166" s="111">
        <f t="shared" si="735"/>
        <v>0</v>
      </c>
      <c r="AS166" s="111">
        <f t="shared" si="735"/>
        <v>0</v>
      </c>
      <c r="AT166" s="111">
        <f t="shared" si="735"/>
        <v>0</v>
      </c>
      <c r="AU166" s="111">
        <f t="shared" si="735"/>
        <v>0</v>
      </c>
      <c r="AV166" s="111">
        <f t="shared" si="735"/>
        <v>0</v>
      </c>
      <c r="AW166" s="111">
        <f t="shared" si="735"/>
        <v>0</v>
      </c>
      <c r="AX166" s="111">
        <f t="shared" si="24"/>
        <v>0</v>
      </c>
      <c r="AY166" s="111"/>
      <c r="AZ166" s="113">
        <f t="shared" si="25"/>
        <v>0</v>
      </c>
      <c r="BA166" s="111">
        <f t="shared" ref="BA166:BI166" si="736">IF(R165&lt;=0,0,IF($C166&lt;=SUM($AZ166:AZ166),0,IF(AO166+$C166-SUM($AZ166:AZ166)&gt;R165+AC166,R165+AC166-AO166,$C166-SUM($AZ166:AZ166))))</f>
        <v>0</v>
      </c>
      <c r="BB166" s="111">
        <f t="shared" si="736"/>
        <v>0</v>
      </c>
      <c r="BC166" s="111">
        <f t="shared" si="736"/>
        <v>0</v>
      </c>
      <c r="BD166" s="111">
        <f t="shared" si="736"/>
        <v>0</v>
      </c>
      <c r="BE166" s="111">
        <f t="shared" si="736"/>
        <v>0</v>
      </c>
      <c r="BF166" s="111">
        <f t="shared" si="736"/>
        <v>0</v>
      </c>
      <c r="BG166" s="111">
        <f t="shared" si="736"/>
        <v>0</v>
      </c>
      <c r="BH166" s="111">
        <f t="shared" si="736"/>
        <v>0</v>
      </c>
      <c r="BI166" s="111">
        <f t="shared" si="736"/>
        <v>0</v>
      </c>
      <c r="BJ166" s="53"/>
      <c r="BK166" s="53"/>
    </row>
    <row r="167" ht="10.5" customHeight="1">
      <c r="A167" s="107" t="str">
        <f t="shared" si="16"/>
        <v/>
      </c>
      <c r="B167" s="108" t="str">
        <f t="shared" si="17"/>
        <v>#N/A</v>
      </c>
      <c r="C167" s="109" t="str">
        <f t="shared" si="18"/>
        <v/>
      </c>
      <c r="D167" s="110"/>
      <c r="E167" s="111">
        <f t="shared" ref="E167:N167" si="737">AN167+AZ167</f>
        <v>0</v>
      </c>
      <c r="F167" s="111">
        <f t="shared" si="737"/>
        <v>0</v>
      </c>
      <c r="G167" s="111">
        <f t="shared" si="737"/>
        <v>0</v>
      </c>
      <c r="H167" s="111">
        <f t="shared" si="737"/>
        <v>0</v>
      </c>
      <c r="I167" s="111">
        <f t="shared" si="737"/>
        <v>0</v>
      </c>
      <c r="J167" s="111">
        <f t="shared" si="737"/>
        <v>0</v>
      </c>
      <c r="K167" s="111">
        <f t="shared" si="737"/>
        <v>0</v>
      </c>
      <c r="L167" s="111">
        <f t="shared" si="737"/>
        <v>0</v>
      </c>
      <c r="M167" s="111">
        <f t="shared" si="737"/>
        <v>0</v>
      </c>
      <c r="N167" s="111">
        <f t="shared" si="737"/>
        <v>0</v>
      </c>
      <c r="O167" s="112"/>
      <c r="P167" s="111">
        <f t="shared" si="11"/>
        <v>0</v>
      </c>
      <c r="Q167" s="111">
        <f t="shared" ref="Q167:Z167" si="738">IF(E$10=0,0,ROUND(Q166-(E167-AB167),2))</f>
        <v>0</v>
      </c>
      <c r="R167" s="111">
        <f t="shared" si="738"/>
        <v>0</v>
      </c>
      <c r="S167" s="111">
        <f t="shared" si="738"/>
        <v>0</v>
      </c>
      <c r="T167" s="111">
        <f t="shared" si="738"/>
        <v>0</v>
      </c>
      <c r="U167" s="111">
        <f t="shared" si="738"/>
        <v>0</v>
      </c>
      <c r="V167" s="111">
        <f t="shared" si="738"/>
        <v>0</v>
      </c>
      <c r="W167" s="111">
        <f t="shared" si="738"/>
        <v>0</v>
      </c>
      <c r="X167" s="111">
        <f t="shared" si="738"/>
        <v>0</v>
      </c>
      <c r="Y167" s="111">
        <f t="shared" si="738"/>
        <v>0</v>
      </c>
      <c r="Z167" s="111">
        <f t="shared" si="738"/>
        <v>0</v>
      </c>
      <c r="AA167" s="114"/>
      <c r="AB167" s="111">
        <f t="shared" ref="AB167:AK167" si="739">ROUND(Q166*E$11/12,2)</f>
        <v>0</v>
      </c>
      <c r="AC167" s="111">
        <f t="shared" si="739"/>
        <v>0</v>
      </c>
      <c r="AD167" s="111">
        <f t="shared" si="739"/>
        <v>0</v>
      </c>
      <c r="AE167" s="111">
        <f t="shared" si="739"/>
        <v>0</v>
      </c>
      <c r="AF167" s="111">
        <f t="shared" si="739"/>
        <v>0</v>
      </c>
      <c r="AG167" s="111">
        <f t="shared" si="739"/>
        <v>0</v>
      </c>
      <c r="AH167" s="111">
        <f t="shared" si="739"/>
        <v>0</v>
      </c>
      <c r="AI167" s="111">
        <f t="shared" si="739"/>
        <v>0</v>
      </c>
      <c r="AJ167" s="111">
        <f t="shared" si="739"/>
        <v>0</v>
      </c>
      <c r="AK167" s="111">
        <f t="shared" si="739"/>
        <v>0</v>
      </c>
      <c r="AL167" s="111">
        <f t="shared" si="22"/>
        <v>0</v>
      </c>
      <c r="AM167" s="115"/>
      <c r="AN167" s="111">
        <f t="shared" ref="AN167:AW167" si="740">IF(Q166&gt;0,IF((Q166+AB167)&lt;E$12,Q166+AB167,E$12),0)</f>
        <v>0</v>
      </c>
      <c r="AO167" s="111">
        <f t="shared" si="740"/>
        <v>0</v>
      </c>
      <c r="AP167" s="111">
        <f t="shared" si="740"/>
        <v>0</v>
      </c>
      <c r="AQ167" s="111">
        <f t="shared" si="740"/>
        <v>0</v>
      </c>
      <c r="AR167" s="111">
        <f t="shared" si="740"/>
        <v>0</v>
      </c>
      <c r="AS167" s="111">
        <f t="shared" si="740"/>
        <v>0</v>
      </c>
      <c r="AT167" s="111">
        <f t="shared" si="740"/>
        <v>0</v>
      </c>
      <c r="AU167" s="111">
        <f t="shared" si="740"/>
        <v>0</v>
      </c>
      <c r="AV167" s="111">
        <f t="shared" si="740"/>
        <v>0</v>
      </c>
      <c r="AW167" s="111">
        <f t="shared" si="740"/>
        <v>0</v>
      </c>
      <c r="AX167" s="111">
        <f t="shared" si="24"/>
        <v>0</v>
      </c>
      <c r="AY167" s="111"/>
      <c r="AZ167" s="113">
        <f t="shared" si="25"/>
        <v>0</v>
      </c>
      <c r="BA167" s="111">
        <f t="shared" ref="BA167:BI167" si="741">IF(R166&lt;=0,0,IF($C167&lt;=SUM($AZ167:AZ167),0,IF(AO167+$C167-SUM($AZ167:AZ167)&gt;R166+AC167,R166+AC167-AO167,$C167-SUM($AZ167:AZ167))))</f>
        <v>0</v>
      </c>
      <c r="BB167" s="111">
        <f t="shared" si="741"/>
        <v>0</v>
      </c>
      <c r="BC167" s="111">
        <f t="shared" si="741"/>
        <v>0</v>
      </c>
      <c r="BD167" s="111">
        <f t="shared" si="741"/>
        <v>0</v>
      </c>
      <c r="BE167" s="111">
        <f t="shared" si="741"/>
        <v>0</v>
      </c>
      <c r="BF167" s="111">
        <f t="shared" si="741"/>
        <v>0</v>
      </c>
      <c r="BG167" s="111">
        <f t="shared" si="741"/>
        <v>0</v>
      </c>
      <c r="BH167" s="111">
        <f t="shared" si="741"/>
        <v>0</v>
      </c>
      <c r="BI167" s="111">
        <f t="shared" si="741"/>
        <v>0</v>
      </c>
      <c r="BJ167" s="53"/>
      <c r="BK167" s="53"/>
    </row>
    <row r="168" ht="10.5" customHeight="1">
      <c r="A168" s="107" t="str">
        <f t="shared" si="16"/>
        <v/>
      </c>
      <c r="B168" s="108" t="str">
        <f t="shared" si="17"/>
        <v>#N/A</v>
      </c>
      <c r="C168" s="109" t="str">
        <f t="shared" si="18"/>
        <v/>
      </c>
      <c r="D168" s="110"/>
      <c r="E168" s="111">
        <f t="shared" ref="E168:N168" si="742">AN168+AZ168</f>
        <v>0</v>
      </c>
      <c r="F168" s="111">
        <f t="shared" si="742"/>
        <v>0</v>
      </c>
      <c r="G168" s="111">
        <f t="shared" si="742"/>
        <v>0</v>
      </c>
      <c r="H168" s="111">
        <f t="shared" si="742"/>
        <v>0</v>
      </c>
      <c r="I168" s="111">
        <f t="shared" si="742"/>
        <v>0</v>
      </c>
      <c r="J168" s="111">
        <f t="shared" si="742"/>
        <v>0</v>
      </c>
      <c r="K168" s="111">
        <f t="shared" si="742"/>
        <v>0</v>
      </c>
      <c r="L168" s="111">
        <f t="shared" si="742"/>
        <v>0</v>
      </c>
      <c r="M168" s="111">
        <f t="shared" si="742"/>
        <v>0</v>
      </c>
      <c r="N168" s="111">
        <f t="shared" si="742"/>
        <v>0</v>
      </c>
      <c r="O168" s="112"/>
      <c r="P168" s="111">
        <f t="shared" si="11"/>
        <v>0</v>
      </c>
      <c r="Q168" s="111">
        <f t="shared" ref="Q168:Z168" si="743">IF(E$10=0,0,ROUND(Q167-(E168-AB168),2))</f>
        <v>0</v>
      </c>
      <c r="R168" s="111">
        <f t="shared" si="743"/>
        <v>0</v>
      </c>
      <c r="S168" s="111">
        <f t="shared" si="743"/>
        <v>0</v>
      </c>
      <c r="T168" s="111">
        <f t="shared" si="743"/>
        <v>0</v>
      </c>
      <c r="U168" s="111">
        <f t="shared" si="743"/>
        <v>0</v>
      </c>
      <c r="V168" s="111">
        <f t="shared" si="743"/>
        <v>0</v>
      </c>
      <c r="W168" s="111">
        <f t="shared" si="743"/>
        <v>0</v>
      </c>
      <c r="X168" s="111">
        <f t="shared" si="743"/>
        <v>0</v>
      </c>
      <c r="Y168" s="111">
        <f t="shared" si="743"/>
        <v>0</v>
      </c>
      <c r="Z168" s="111">
        <f t="shared" si="743"/>
        <v>0</v>
      </c>
      <c r="AA168" s="114"/>
      <c r="AB168" s="111">
        <f t="shared" ref="AB168:AK168" si="744">ROUND(Q167*E$11/12,2)</f>
        <v>0</v>
      </c>
      <c r="AC168" s="111">
        <f t="shared" si="744"/>
        <v>0</v>
      </c>
      <c r="AD168" s="111">
        <f t="shared" si="744"/>
        <v>0</v>
      </c>
      <c r="AE168" s="111">
        <f t="shared" si="744"/>
        <v>0</v>
      </c>
      <c r="AF168" s="111">
        <f t="shared" si="744"/>
        <v>0</v>
      </c>
      <c r="AG168" s="111">
        <f t="shared" si="744"/>
        <v>0</v>
      </c>
      <c r="AH168" s="111">
        <f t="shared" si="744"/>
        <v>0</v>
      </c>
      <c r="AI168" s="111">
        <f t="shared" si="744"/>
        <v>0</v>
      </c>
      <c r="AJ168" s="111">
        <f t="shared" si="744"/>
        <v>0</v>
      </c>
      <c r="AK168" s="111">
        <f t="shared" si="744"/>
        <v>0</v>
      </c>
      <c r="AL168" s="111">
        <f t="shared" si="22"/>
        <v>0</v>
      </c>
      <c r="AM168" s="115"/>
      <c r="AN168" s="111">
        <f t="shared" ref="AN168:AW168" si="745">IF(Q167&gt;0,IF((Q167+AB168)&lt;E$12,Q167+AB168,E$12),0)</f>
        <v>0</v>
      </c>
      <c r="AO168" s="111">
        <f t="shared" si="745"/>
        <v>0</v>
      </c>
      <c r="AP168" s="111">
        <f t="shared" si="745"/>
        <v>0</v>
      </c>
      <c r="AQ168" s="111">
        <f t="shared" si="745"/>
        <v>0</v>
      </c>
      <c r="AR168" s="111">
        <f t="shared" si="745"/>
        <v>0</v>
      </c>
      <c r="AS168" s="111">
        <f t="shared" si="745"/>
        <v>0</v>
      </c>
      <c r="AT168" s="111">
        <f t="shared" si="745"/>
        <v>0</v>
      </c>
      <c r="AU168" s="111">
        <f t="shared" si="745"/>
        <v>0</v>
      </c>
      <c r="AV168" s="111">
        <f t="shared" si="745"/>
        <v>0</v>
      </c>
      <c r="AW168" s="111">
        <f t="shared" si="745"/>
        <v>0</v>
      </c>
      <c r="AX168" s="111">
        <f t="shared" si="24"/>
        <v>0</v>
      </c>
      <c r="AY168" s="111"/>
      <c r="AZ168" s="113">
        <f t="shared" si="25"/>
        <v>0</v>
      </c>
      <c r="BA168" s="111">
        <f t="shared" ref="BA168:BI168" si="746">IF(R167&lt;=0,0,IF($C168&lt;=SUM($AZ168:AZ168),0,IF(AO168+$C168-SUM($AZ168:AZ168)&gt;R167+AC168,R167+AC168-AO168,$C168-SUM($AZ168:AZ168))))</f>
        <v>0</v>
      </c>
      <c r="BB168" s="111">
        <f t="shared" si="746"/>
        <v>0</v>
      </c>
      <c r="BC168" s="111">
        <f t="shared" si="746"/>
        <v>0</v>
      </c>
      <c r="BD168" s="111">
        <f t="shared" si="746"/>
        <v>0</v>
      </c>
      <c r="BE168" s="111">
        <f t="shared" si="746"/>
        <v>0</v>
      </c>
      <c r="BF168" s="111">
        <f t="shared" si="746"/>
        <v>0</v>
      </c>
      <c r="BG168" s="111">
        <f t="shared" si="746"/>
        <v>0</v>
      </c>
      <c r="BH168" s="111">
        <f t="shared" si="746"/>
        <v>0</v>
      </c>
      <c r="BI168" s="111">
        <f t="shared" si="746"/>
        <v>0</v>
      </c>
      <c r="BJ168" s="53"/>
      <c r="BK168" s="53"/>
    </row>
    <row r="169" ht="10.5" customHeight="1">
      <c r="A169" s="107" t="str">
        <f t="shared" si="16"/>
        <v/>
      </c>
      <c r="B169" s="108" t="str">
        <f t="shared" si="17"/>
        <v>#N/A</v>
      </c>
      <c r="C169" s="109" t="str">
        <f t="shared" si="18"/>
        <v/>
      </c>
      <c r="D169" s="110"/>
      <c r="E169" s="111">
        <f t="shared" ref="E169:N169" si="747">AN169+AZ169</f>
        <v>0</v>
      </c>
      <c r="F169" s="111">
        <f t="shared" si="747"/>
        <v>0</v>
      </c>
      <c r="G169" s="111">
        <f t="shared" si="747"/>
        <v>0</v>
      </c>
      <c r="H169" s="111">
        <f t="shared" si="747"/>
        <v>0</v>
      </c>
      <c r="I169" s="111">
        <f t="shared" si="747"/>
        <v>0</v>
      </c>
      <c r="J169" s="111">
        <f t="shared" si="747"/>
        <v>0</v>
      </c>
      <c r="K169" s="111">
        <f t="shared" si="747"/>
        <v>0</v>
      </c>
      <c r="L169" s="111">
        <f t="shared" si="747"/>
        <v>0</v>
      </c>
      <c r="M169" s="111">
        <f t="shared" si="747"/>
        <v>0</v>
      </c>
      <c r="N169" s="111">
        <f t="shared" si="747"/>
        <v>0</v>
      </c>
      <c r="O169" s="112"/>
      <c r="P169" s="111">
        <f t="shared" si="11"/>
        <v>0</v>
      </c>
      <c r="Q169" s="111">
        <f t="shared" ref="Q169:Z169" si="748">IF(E$10=0,0,ROUND(Q168-(E169-AB169),2))</f>
        <v>0</v>
      </c>
      <c r="R169" s="111">
        <f t="shared" si="748"/>
        <v>0</v>
      </c>
      <c r="S169" s="111">
        <f t="shared" si="748"/>
        <v>0</v>
      </c>
      <c r="T169" s="111">
        <f t="shared" si="748"/>
        <v>0</v>
      </c>
      <c r="U169" s="111">
        <f t="shared" si="748"/>
        <v>0</v>
      </c>
      <c r="V169" s="111">
        <f t="shared" si="748"/>
        <v>0</v>
      </c>
      <c r="W169" s="111">
        <f t="shared" si="748"/>
        <v>0</v>
      </c>
      <c r="X169" s="111">
        <f t="shared" si="748"/>
        <v>0</v>
      </c>
      <c r="Y169" s="111">
        <f t="shared" si="748"/>
        <v>0</v>
      </c>
      <c r="Z169" s="111">
        <f t="shared" si="748"/>
        <v>0</v>
      </c>
      <c r="AA169" s="114"/>
      <c r="AB169" s="111">
        <f t="shared" ref="AB169:AK169" si="749">ROUND(Q168*E$11/12,2)</f>
        <v>0</v>
      </c>
      <c r="AC169" s="111">
        <f t="shared" si="749"/>
        <v>0</v>
      </c>
      <c r="AD169" s="111">
        <f t="shared" si="749"/>
        <v>0</v>
      </c>
      <c r="AE169" s="111">
        <f t="shared" si="749"/>
        <v>0</v>
      </c>
      <c r="AF169" s="111">
        <f t="shared" si="749"/>
        <v>0</v>
      </c>
      <c r="AG169" s="111">
        <f t="shared" si="749"/>
        <v>0</v>
      </c>
      <c r="AH169" s="111">
        <f t="shared" si="749"/>
        <v>0</v>
      </c>
      <c r="AI169" s="111">
        <f t="shared" si="749"/>
        <v>0</v>
      </c>
      <c r="AJ169" s="111">
        <f t="shared" si="749"/>
        <v>0</v>
      </c>
      <c r="AK169" s="111">
        <f t="shared" si="749"/>
        <v>0</v>
      </c>
      <c r="AL169" s="111">
        <f t="shared" si="22"/>
        <v>0</v>
      </c>
      <c r="AM169" s="115"/>
      <c r="AN169" s="111">
        <f t="shared" ref="AN169:AW169" si="750">IF(Q168&gt;0,IF((Q168+AB169)&lt;E$12,Q168+AB169,E$12),0)</f>
        <v>0</v>
      </c>
      <c r="AO169" s="111">
        <f t="shared" si="750"/>
        <v>0</v>
      </c>
      <c r="AP169" s="111">
        <f t="shared" si="750"/>
        <v>0</v>
      </c>
      <c r="AQ169" s="111">
        <f t="shared" si="750"/>
        <v>0</v>
      </c>
      <c r="AR169" s="111">
        <f t="shared" si="750"/>
        <v>0</v>
      </c>
      <c r="AS169" s="111">
        <f t="shared" si="750"/>
        <v>0</v>
      </c>
      <c r="AT169" s="111">
        <f t="shared" si="750"/>
        <v>0</v>
      </c>
      <c r="AU169" s="111">
        <f t="shared" si="750"/>
        <v>0</v>
      </c>
      <c r="AV169" s="111">
        <f t="shared" si="750"/>
        <v>0</v>
      </c>
      <c r="AW169" s="111">
        <f t="shared" si="750"/>
        <v>0</v>
      </c>
      <c r="AX169" s="111">
        <f t="shared" si="24"/>
        <v>0</v>
      </c>
      <c r="AY169" s="111"/>
      <c r="AZ169" s="113">
        <f t="shared" si="25"/>
        <v>0</v>
      </c>
      <c r="BA169" s="111">
        <f t="shared" ref="BA169:BI169" si="751">IF(R168&lt;=0,0,IF($C169&lt;=SUM($AZ169:AZ169),0,IF(AO169+$C169-SUM($AZ169:AZ169)&gt;R168+AC169,R168+AC169-AO169,$C169-SUM($AZ169:AZ169))))</f>
        <v>0</v>
      </c>
      <c r="BB169" s="111">
        <f t="shared" si="751"/>
        <v>0</v>
      </c>
      <c r="BC169" s="111">
        <f t="shared" si="751"/>
        <v>0</v>
      </c>
      <c r="BD169" s="111">
        <f t="shared" si="751"/>
        <v>0</v>
      </c>
      <c r="BE169" s="111">
        <f t="shared" si="751"/>
        <v>0</v>
      </c>
      <c r="BF169" s="111">
        <f t="shared" si="751"/>
        <v>0</v>
      </c>
      <c r="BG169" s="111">
        <f t="shared" si="751"/>
        <v>0</v>
      </c>
      <c r="BH169" s="111">
        <f t="shared" si="751"/>
        <v>0</v>
      </c>
      <c r="BI169" s="111">
        <f t="shared" si="751"/>
        <v>0</v>
      </c>
      <c r="BJ169" s="53"/>
      <c r="BK169" s="53"/>
    </row>
    <row r="170" ht="10.5" customHeight="1">
      <c r="A170" s="107" t="str">
        <f t="shared" si="16"/>
        <v/>
      </c>
      <c r="B170" s="108" t="str">
        <f t="shared" si="17"/>
        <v>#N/A</v>
      </c>
      <c r="C170" s="109" t="str">
        <f t="shared" si="18"/>
        <v/>
      </c>
      <c r="D170" s="110"/>
      <c r="E170" s="111">
        <f t="shared" ref="E170:N170" si="752">AN170+AZ170</f>
        <v>0</v>
      </c>
      <c r="F170" s="111">
        <f t="shared" si="752"/>
        <v>0</v>
      </c>
      <c r="G170" s="111">
        <f t="shared" si="752"/>
        <v>0</v>
      </c>
      <c r="H170" s="111">
        <f t="shared" si="752"/>
        <v>0</v>
      </c>
      <c r="I170" s="111">
        <f t="shared" si="752"/>
        <v>0</v>
      </c>
      <c r="J170" s="111">
        <f t="shared" si="752"/>
        <v>0</v>
      </c>
      <c r="K170" s="111">
        <f t="shared" si="752"/>
        <v>0</v>
      </c>
      <c r="L170" s="111">
        <f t="shared" si="752"/>
        <v>0</v>
      </c>
      <c r="M170" s="111">
        <f t="shared" si="752"/>
        <v>0</v>
      </c>
      <c r="N170" s="111">
        <f t="shared" si="752"/>
        <v>0</v>
      </c>
      <c r="O170" s="112"/>
      <c r="P170" s="111">
        <f t="shared" si="11"/>
        <v>0</v>
      </c>
      <c r="Q170" s="111">
        <f t="shared" ref="Q170:Z170" si="753">IF(E$10=0,0,ROUND(Q169-(E170-AB170),2))</f>
        <v>0</v>
      </c>
      <c r="R170" s="111">
        <f t="shared" si="753"/>
        <v>0</v>
      </c>
      <c r="S170" s="111">
        <f t="shared" si="753"/>
        <v>0</v>
      </c>
      <c r="T170" s="111">
        <f t="shared" si="753"/>
        <v>0</v>
      </c>
      <c r="U170" s="111">
        <f t="shared" si="753"/>
        <v>0</v>
      </c>
      <c r="V170" s="111">
        <f t="shared" si="753"/>
        <v>0</v>
      </c>
      <c r="W170" s="111">
        <f t="shared" si="753"/>
        <v>0</v>
      </c>
      <c r="X170" s="111">
        <f t="shared" si="753"/>
        <v>0</v>
      </c>
      <c r="Y170" s="111">
        <f t="shared" si="753"/>
        <v>0</v>
      </c>
      <c r="Z170" s="111">
        <f t="shared" si="753"/>
        <v>0</v>
      </c>
      <c r="AA170" s="114"/>
      <c r="AB170" s="111">
        <f t="shared" ref="AB170:AK170" si="754">ROUND(Q169*E$11/12,2)</f>
        <v>0</v>
      </c>
      <c r="AC170" s="111">
        <f t="shared" si="754"/>
        <v>0</v>
      </c>
      <c r="AD170" s="111">
        <f t="shared" si="754"/>
        <v>0</v>
      </c>
      <c r="AE170" s="111">
        <f t="shared" si="754"/>
        <v>0</v>
      </c>
      <c r="AF170" s="111">
        <f t="shared" si="754"/>
        <v>0</v>
      </c>
      <c r="AG170" s="111">
        <f t="shared" si="754"/>
        <v>0</v>
      </c>
      <c r="AH170" s="111">
        <f t="shared" si="754"/>
        <v>0</v>
      </c>
      <c r="AI170" s="111">
        <f t="shared" si="754"/>
        <v>0</v>
      </c>
      <c r="AJ170" s="111">
        <f t="shared" si="754"/>
        <v>0</v>
      </c>
      <c r="AK170" s="111">
        <f t="shared" si="754"/>
        <v>0</v>
      </c>
      <c r="AL170" s="111">
        <f t="shared" si="22"/>
        <v>0</v>
      </c>
      <c r="AM170" s="115"/>
      <c r="AN170" s="111">
        <f t="shared" ref="AN170:AW170" si="755">IF(Q169&gt;0,IF((Q169+AB170)&lt;E$12,Q169+AB170,E$12),0)</f>
        <v>0</v>
      </c>
      <c r="AO170" s="111">
        <f t="shared" si="755"/>
        <v>0</v>
      </c>
      <c r="AP170" s="111">
        <f t="shared" si="755"/>
        <v>0</v>
      </c>
      <c r="AQ170" s="111">
        <f t="shared" si="755"/>
        <v>0</v>
      </c>
      <c r="AR170" s="111">
        <f t="shared" si="755"/>
        <v>0</v>
      </c>
      <c r="AS170" s="111">
        <f t="shared" si="755"/>
        <v>0</v>
      </c>
      <c r="AT170" s="111">
        <f t="shared" si="755"/>
        <v>0</v>
      </c>
      <c r="AU170" s="111">
        <f t="shared" si="755"/>
        <v>0</v>
      </c>
      <c r="AV170" s="111">
        <f t="shared" si="755"/>
        <v>0</v>
      </c>
      <c r="AW170" s="111">
        <f t="shared" si="755"/>
        <v>0</v>
      </c>
      <c r="AX170" s="111">
        <f t="shared" si="24"/>
        <v>0</v>
      </c>
      <c r="AY170" s="111"/>
      <c r="AZ170" s="113">
        <f t="shared" si="25"/>
        <v>0</v>
      </c>
      <c r="BA170" s="111">
        <f t="shared" ref="BA170:BI170" si="756">IF(R169&lt;=0,0,IF($C170&lt;=SUM($AZ170:AZ170),0,IF(AO170+$C170-SUM($AZ170:AZ170)&gt;R169+AC170,R169+AC170-AO170,$C170-SUM($AZ170:AZ170))))</f>
        <v>0</v>
      </c>
      <c r="BB170" s="111">
        <f t="shared" si="756"/>
        <v>0</v>
      </c>
      <c r="BC170" s="111">
        <f t="shared" si="756"/>
        <v>0</v>
      </c>
      <c r="BD170" s="111">
        <f t="shared" si="756"/>
        <v>0</v>
      </c>
      <c r="BE170" s="111">
        <f t="shared" si="756"/>
        <v>0</v>
      </c>
      <c r="BF170" s="111">
        <f t="shared" si="756"/>
        <v>0</v>
      </c>
      <c r="BG170" s="111">
        <f t="shared" si="756"/>
        <v>0</v>
      </c>
      <c r="BH170" s="111">
        <f t="shared" si="756"/>
        <v>0</v>
      </c>
      <c r="BI170" s="111">
        <f t="shared" si="756"/>
        <v>0</v>
      </c>
      <c r="BJ170" s="53"/>
      <c r="BK170" s="53"/>
    </row>
    <row r="171" ht="10.5" customHeight="1">
      <c r="A171" s="107" t="str">
        <f t="shared" si="16"/>
        <v/>
      </c>
      <c r="B171" s="108" t="str">
        <f t="shared" si="17"/>
        <v>#N/A</v>
      </c>
      <c r="C171" s="109" t="str">
        <f t="shared" si="18"/>
        <v/>
      </c>
      <c r="D171" s="110"/>
      <c r="E171" s="111">
        <f t="shared" ref="E171:N171" si="757">AN171+AZ171</f>
        <v>0</v>
      </c>
      <c r="F171" s="111">
        <f t="shared" si="757"/>
        <v>0</v>
      </c>
      <c r="G171" s="111">
        <f t="shared" si="757"/>
        <v>0</v>
      </c>
      <c r="H171" s="111">
        <f t="shared" si="757"/>
        <v>0</v>
      </c>
      <c r="I171" s="111">
        <f t="shared" si="757"/>
        <v>0</v>
      </c>
      <c r="J171" s="111">
        <f t="shared" si="757"/>
        <v>0</v>
      </c>
      <c r="K171" s="111">
        <f t="shared" si="757"/>
        <v>0</v>
      </c>
      <c r="L171" s="111">
        <f t="shared" si="757"/>
        <v>0</v>
      </c>
      <c r="M171" s="111">
        <f t="shared" si="757"/>
        <v>0</v>
      </c>
      <c r="N171" s="111">
        <f t="shared" si="757"/>
        <v>0</v>
      </c>
      <c r="O171" s="112"/>
      <c r="P171" s="111">
        <f t="shared" si="11"/>
        <v>0</v>
      </c>
      <c r="Q171" s="111">
        <f t="shared" ref="Q171:Z171" si="758">IF(E$10=0,0,ROUND(Q170-(E171-AB171),2))</f>
        <v>0</v>
      </c>
      <c r="R171" s="111">
        <f t="shared" si="758"/>
        <v>0</v>
      </c>
      <c r="S171" s="111">
        <f t="shared" si="758"/>
        <v>0</v>
      </c>
      <c r="T171" s="111">
        <f t="shared" si="758"/>
        <v>0</v>
      </c>
      <c r="U171" s="111">
        <f t="shared" si="758"/>
        <v>0</v>
      </c>
      <c r="V171" s="111">
        <f t="shared" si="758"/>
        <v>0</v>
      </c>
      <c r="W171" s="111">
        <f t="shared" si="758"/>
        <v>0</v>
      </c>
      <c r="X171" s="111">
        <f t="shared" si="758"/>
        <v>0</v>
      </c>
      <c r="Y171" s="111">
        <f t="shared" si="758"/>
        <v>0</v>
      </c>
      <c r="Z171" s="111">
        <f t="shared" si="758"/>
        <v>0</v>
      </c>
      <c r="AA171" s="114"/>
      <c r="AB171" s="111">
        <f t="shared" ref="AB171:AK171" si="759">ROUND(Q170*E$11/12,2)</f>
        <v>0</v>
      </c>
      <c r="AC171" s="111">
        <f t="shared" si="759"/>
        <v>0</v>
      </c>
      <c r="AD171" s="111">
        <f t="shared" si="759"/>
        <v>0</v>
      </c>
      <c r="AE171" s="111">
        <f t="shared" si="759"/>
        <v>0</v>
      </c>
      <c r="AF171" s="111">
        <f t="shared" si="759"/>
        <v>0</v>
      </c>
      <c r="AG171" s="111">
        <f t="shared" si="759"/>
        <v>0</v>
      </c>
      <c r="AH171" s="111">
        <f t="shared" si="759"/>
        <v>0</v>
      </c>
      <c r="AI171" s="111">
        <f t="shared" si="759"/>
        <v>0</v>
      </c>
      <c r="AJ171" s="111">
        <f t="shared" si="759"/>
        <v>0</v>
      </c>
      <c r="AK171" s="111">
        <f t="shared" si="759"/>
        <v>0</v>
      </c>
      <c r="AL171" s="111">
        <f t="shared" si="22"/>
        <v>0</v>
      </c>
      <c r="AM171" s="115"/>
      <c r="AN171" s="111">
        <f t="shared" ref="AN171:AW171" si="760">IF(Q170&gt;0,IF((Q170+AB171)&lt;E$12,Q170+AB171,E$12),0)</f>
        <v>0</v>
      </c>
      <c r="AO171" s="111">
        <f t="shared" si="760"/>
        <v>0</v>
      </c>
      <c r="AP171" s="111">
        <f t="shared" si="760"/>
        <v>0</v>
      </c>
      <c r="AQ171" s="111">
        <f t="shared" si="760"/>
        <v>0</v>
      </c>
      <c r="AR171" s="111">
        <f t="shared" si="760"/>
        <v>0</v>
      </c>
      <c r="AS171" s="111">
        <f t="shared" si="760"/>
        <v>0</v>
      </c>
      <c r="AT171" s="111">
        <f t="shared" si="760"/>
        <v>0</v>
      </c>
      <c r="AU171" s="111">
        <f t="shared" si="760"/>
        <v>0</v>
      </c>
      <c r="AV171" s="111">
        <f t="shared" si="760"/>
        <v>0</v>
      </c>
      <c r="AW171" s="111">
        <f t="shared" si="760"/>
        <v>0</v>
      </c>
      <c r="AX171" s="111">
        <f t="shared" si="24"/>
        <v>0</v>
      </c>
      <c r="AY171" s="111"/>
      <c r="AZ171" s="113">
        <f t="shared" si="25"/>
        <v>0</v>
      </c>
      <c r="BA171" s="111">
        <f t="shared" ref="BA171:BI171" si="761">IF(R170&lt;=0,0,IF($C171&lt;=SUM($AZ171:AZ171),0,IF(AO171+$C171-SUM($AZ171:AZ171)&gt;R170+AC171,R170+AC171-AO171,$C171-SUM($AZ171:AZ171))))</f>
        <v>0</v>
      </c>
      <c r="BB171" s="111">
        <f t="shared" si="761"/>
        <v>0</v>
      </c>
      <c r="BC171" s="111">
        <f t="shared" si="761"/>
        <v>0</v>
      </c>
      <c r="BD171" s="111">
        <f t="shared" si="761"/>
        <v>0</v>
      </c>
      <c r="BE171" s="111">
        <f t="shared" si="761"/>
        <v>0</v>
      </c>
      <c r="BF171" s="111">
        <f t="shared" si="761"/>
        <v>0</v>
      </c>
      <c r="BG171" s="111">
        <f t="shared" si="761"/>
        <v>0</v>
      </c>
      <c r="BH171" s="111">
        <f t="shared" si="761"/>
        <v>0</v>
      </c>
      <c r="BI171" s="111">
        <f t="shared" si="761"/>
        <v>0</v>
      </c>
      <c r="BJ171" s="53"/>
      <c r="BK171" s="53"/>
    </row>
    <row r="172" ht="10.5" customHeight="1">
      <c r="A172" s="107" t="str">
        <f t="shared" si="16"/>
        <v/>
      </c>
      <c r="B172" s="108" t="str">
        <f t="shared" si="17"/>
        <v>#N/A</v>
      </c>
      <c r="C172" s="109" t="str">
        <f t="shared" si="18"/>
        <v/>
      </c>
      <c r="D172" s="110"/>
      <c r="E172" s="111">
        <f t="shared" ref="E172:N172" si="762">AN172+AZ172</f>
        <v>0</v>
      </c>
      <c r="F172" s="111">
        <f t="shared" si="762"/>
        <v>0</v>
      </c>
      <c r="G172" s="111">
        <f t="shared" si="762"/>
        <v>0</v>
      </c>
      <c r="H172" s="111">
        <f t="shared" si="762"/>
        <v>0</v>
      </c>
      <c r="I172" s="111">
        <f t="shared" si="762"/>
        <v>0</v>
      </c>
      <c r="J172" s="111">
        <f t="shared" si="762"/>
        <v>0</v>
      </c>
      <c r="K172" s="111">
        <f t="shared" si="762"/>
        <v>0</v>
      </c>
      <c r="L172" s="111">
        <f t="shared" si="762"/>
        <v>0</v>
      </c>
      <c r="M172" s="111">
        <f t="shared" si="762"/>
        <v>0</v>
      </c>
      <c r="N172" s="111">
        <f t="shared" si="762"/>
        <v>0</v>
      </c>
      <c r="O172" s="112"/>
      <c r="P172" s="111">
        <f t="shared" si="11"/>
        <v>0</v>
      </c>
      <c r="Q172" s="111">
        <f t="shared" ref="Q172:Z172" si="763">IF(E$10=0,0,ROUND(Q171-(E172-AB172),2))</f>
        <v>0</v>
      </c>
      <c r="R172" s="111">
        <f t="shared" si="763"/>
        <v>0</v>
      </c>
      <c r="S172" s="111">
        <f t="shared" si="763"/>
        <v>0</v>
      </c>
      <c r="T172" s="111">
        <f t="shared" si="763"/>
        <v>0</v>
      </c>
      <c r="U172" s="111">
        <f t="shared" si="763"/>
        <v>0</v>
      </c>
      <c r="V172" s="111">
        <f t="shared" si="763"/>
        <v>0</v>
      </c>
      <c r="W172" s="111">
        <f t="shared" si="763"/>
        <v>0</v>
      </c>
      <c r="X172" s="111">
        <f t="shared" si="763"/>
        <v>0</v>
      </c>
      <c r="Y172" s="111">
        <f t="shared" si="763"/>
        <v>0</v>
      </c>
      <c r="Z172" s="111">
        <f t="shared" si="763"/>
        <v>0</v>
      </c>
      <c r="AA172" s="114"/>
      <c r="AB172" s="111">
        <f t="shared" ref="AB172:AK172" si="764">ROUND(Q171*E$11/12,2)</f>
        <v>0</v>
      </c>
      <c r="AC172" s="111">
        <f t="shared" si="764"/>
        <v>0</v>
      </c>
      <c r="AD172" s="111">
        <f t="shared" si="764"/>
        <v>0</v>
      </c>
      <c r="AE172" s="111">
        <f t="shared" si="764"/>
        <v>0</v>
      </c>
      <c r="AF172" s="111">
        <f t="shared" si="764"/>
        <v>0</v>
      </c>
      <c r="AG172" s="111">
        <f t="shared" si="764"/>
        <v>0</v>
      </c>
      <c r="AH172" s="111">
        <f t="shared" si="764"/>
        <v>0</v>
      </c>
      <c r="AI172" s="111">
        <f t="shared" si="764"/>
        <v>0</v>
      </c>
      <c r="AJ172" s="111">
        <f t="shared" si="764"/>
        <v>0</v>
      </c>
      <c r="AK172" s="111">
        <f t="shared" si="764"/>
        <v>0</v>
      </c>
      <c r="AL172" s="111">
        <f t="shared" si="22"/>
        <v>0</v>
      </c>
      <c r="AM172" s="115"/>
      <c r="AN172" s="111">
        <f t="shared" ref="AN172:AW172" si="765">IF(Q171&gt;0,IF((Q171+AB172)&lt;E$12,Q171+AB172,E$12),0)</f>
        <v>0</v>
      </c>
      <c r="AO172" s="111">
        <f t="shared" si="765"/>
        <v>0</v>
      </c>
      <c r="AP172" s="111">
        <f t="shared" si="765"/>
        <v>0</v>
      </c>
      <c r="AQ172" s="111">
        <f t="shared" si="765"/>
        <v>0</v>
      </c>
      <c r="AR172" s="111">
        <f t="shared" si="765"/>
        <v>0</v>
      </c>
      <c r="AS172" s="111">
        <f t="shared" si="765"/>
        <v>0</v>
      </c>
      <c r="AT172" s="111">
        <f t="shared" si="765"/>
        <v>0</v>
      </c>
      <c r="AU172" s="111">
        <f t="shared" si="765"/>
        <v>0</v>
      </c>
      <c r="AV172" s="111">
        <f t="shared" si="765"/>
        <v>0</v>
      </c>
      <c r="AW172" s="111">
        <f t="shared" si="765"/>
        <v>0</v>
      </c>
      <c r="AX172" s="111">
        <f t="shared" si="24"/>
        <v>0</v>
      </c>
      <c r="AY172" s="111"/>
      <c r="AZ172" s="113">
        <f t="shared" si="25"/>
        <v>0</v>
      </c>
      <c r="BA172" s="111">
        <f t="shared" ref="BA172:BI172" si="766">IF(R171&lt;=0,0,IF($C172&lt;=SUM($AZ172:AZ172),0,IF(AO172+$C172-SUM($AZ172:AZ172)&gt;R171+AC172,R171+AC172-AO172,$C172-SUM($AZ172:AZ172))))</f>
        <v>0</v>
      </c>
      <c r="BB172" s="111">
        <f t="shared" si="766"/>
        <v>0</v>
      </c>
      <c r="BC172" s="111">
        <f t="shared" si="766"/>
        <v>0</v>
      </c>
      <c r="BD172" s="111">
        <f t="shared" si="766"/>
        <v>0</v>
      </c>
      <c r="BE172" s="111">
        <f t="shared" si="766"/>
        <v>0</v>
      </c>
      <c r="BF172" s="111">
        <f t="shared" si="766"/>
        <v>0</v>
      </c>
      <c r="BG172" s="111">
        <f t="shared" si="766"/>
        <v>0</v>
      </c>
      <c r="BH172" s="111">
        <f t="shared" si="766"/>
        <v>0</v>
      </c>
      <c r="BI172" s="111">
        <f t="shared" si="766"/>
        <v>0</v>
      </c>
      <c r="BJ172" s="53"/>
      <c r="BK172" s="53"/>
    </row>
    <row r="173" ht="10.5" customHeight="1">
      <c r="A173" s="107" t="str">
        <f t="shared" si="16"/>
        <v/>
      </c>
      <c r="B173" s="108" t="str">
        <f t="shared" si="17"/>
        <v>#N/A</v>
      </c>
      <c r="C173" s="109" t="str">
        <f t="shared" si="18"/>
        <v/>
      </c>
      <c r="D173" s="110"/>
      <c r="E173" s="111">
        <f t="shared" ref="E173:N173" si="767">AN173+AZ173</f>
        <v>0</v>
      </c>
      <c r="F173" s="111">
        <f t="shared" si="767"/>
        <v>0</v>
      </c>
      <c r="G173" s="111">
        <f t="shared" si="767"/>
        <v>0</v>
      </c>
      <c r="H173" s="111">
        <f t="shared" si="767"/>
        <v>0</v>
      </c>
      <c r="I173" s="111">
        <f t="shared" si="767"/>
        <v>0</v>
      </c>
      <c r="J173" s="111">
        <f t="shared" si="767"/>
        <v>0</v>
      </c>
      <c r="K173" s="111">
        <f t="shared" si="767"/>
        <v>0</v>
      </c>
      <c r="L173" s="111">
        <f t="shared" si="767"/>
        <v>0</v>
      </c>
      <c r="M173" s="111">
        <f t="shared" si="767"/>
        <v>0</v>
      </c>
      <c r="N173" s="111">
        <f t="shared" si="767"/>
        <v>0</v>
      </c>
      <c r="O173" s="112"/>
      <c r="P173" s="111">
        <f t="shared" si="11"/>
        <v>0</v>
      </c>
      <c r="Q173" s="111">
        <f t="shared" ref="Q173:Z173" si="768">IF(E$10=0,0,ROUND(Q172-(E173-AB173),2))</f>
        <v>0</v>
      </c>
      <c r="R173" s="111">
        <f t="shared" si="768"/>
        <v>0</v>
      </c>
      <c r="S173" s="111">
        <f t="shared" si="768"/>
        <v>0</v>
      </c>
      <c r="T173" s="111">
        <f t="shared" si="768"/>
        <v>0</v>
      </c>
      <c r="U173" s="111">
        <f t="shared" si="768"/>
        <v>0</v>
      </c>
      <c r="V173" s="111">
        <f t="shared" si="768"/>
        <v>0</v>
      </c>
      <c r="W173" s="111">
        <f t="shared" si="768"/>
        <v>0</v>
      </c>
      <c r="X173" s="111">
        <f t="shared" si="768"/>
        <v>0</v>
      </c>
      <c r="Y173" s="111">
        <f t="shared" si="768"/>
        <v>0</v>
      </c>
      <c r="Z173" s="111">
        <f t="shared" si="768"/>
        <v>0</v>
      </c>
      <c r="AA173" s="114"/>
      <c r="AB173" s="111">
        <f t="shared" ref="AB173:AK173" si="769">ROUND(Q172*E$11/12,2)</f>
        <v>0</v>
      </c>
      <c r="AC173" s="111">
        <f t="shared" si="769"/>
        <v>0</v>
      </c>
      <c r="AD173" s="111">
        <f t="shared" si="769"/>
        <v>0</v>
      </c>
      <c r="AE173" s="111">
        <f t="shared" si="769"/>
        <v>0</v>
      </c>
      <c r="AF173" s="111">
        <f t="shared" si="769"/>
        <v>0</v>
      </c>
      <c r="AG173" s="111">
        <f t="shared" si="769"/>
        <v>0</v>
      </c>
      <c r="AH173" s="111">
        <f t="shared" si="769"/>
        <v>0</v>
      </c>
      <c r="AI173" s="111">
        <f t="shared" si="769"/>
        <v>0</v>
      </c>
      <c r="AJ173" s="111">
        <f t="shared" si="769"/>
        <v>0</v>
      </c>
      <c r="AK173" s="111">
        <f t="shared" si="769"/>
        <v>0</v>
      </c>
      <c r="AL173" s="111">
        <f t="shared" si="22"/>
        <v>0</v>
      </c>
      <c r="AM173" s="115"/>
      <c r="AN173" s="111">
        <f t="shared" ref="AN173:AW173" si="770">IF(Q172&gt;0,IF((Q172+AB173)&lt;E$12,Q172+AB173,E$12),0)</f>
        <v>0</v>
      </c>
      <c r="AO173" s="111">
        <f t="shared" si="770"/>
        <v>0</v>
      </c>
      <c r="AP173" s="111">
        <f t="shared" si="770"/>
        <v>0</v>
      </c>
      <c r="AQ173" s="111">
        <f t="shared" si="770"/>
        <v>0</v>
      </c>
      <c r="AR173" s="111">
        <f t="shared" si="770"/>
        <v>0</v>
      </c>
      <c r="AS173" s="111">
        <f t="shared" si="770"/>
        <v>0</v>
      </c>
      <c r="AT173" s="111">
        <f t="shared" si="770"/>
        <v>0</v>
      </c>
      <c r="AU173" s="111">
        <f t="shared" si="770"/>
        <v>0</v>
      </c>
      <c r="AV173" s="111">
        <f t="shared" si="770"/>
        <v>0</v>
      </c>
      <c r="AW173" s="111">
        <f t="shared" si="770"/>
        <v>0</v>
      </c>
      <c r="AX173" s="111">
        <f t="shared" si="24"/>
        <v>0</v>
      </c>
      <c r="AY173" s="111"/>
      <c r="AZ173" s="113">
        <f t="shared" si="25"/>
        <v>0</v>
      </c>
      <c r="BA173" s="111">
        <f t="shared" ref="BA173:BI173" si="771">IF(R172&lt;=0,0,IF($C173&lt;=SUM($AZ173:AZ173),0,IF(AO173+$C173-SUM($AZ173:AZ173)&gt;R172+AC173,R172+AC173-AO173,$C173-SUM($AZ173:AZ173))))</f>
        <v>0</v>
      </c>
      <c r="BB173" s="111">
        <f t="shared" si="771"/>
        <v>0</v>
      </c>
      <c r="BC173" s="111">
        <f t="shared" si="771"/>
        <v>0</v>
      </c>
      <c r="BD173" s="111">
        <f t="shared" si="771"/>
        <v>0</v>
      </c>
      <c r="BE173" s="111">
        <f t="shared" si="771"/>
        <v>0</v>
      </c>
      <c r="BF173" s="111">
        <f t="shared" si="771"/>
        <v>0</v>
      </c>
      <c r="BG173" s="111">
        <f t="shared" si="771"/>
        <v>0</v>
      </c>
      <c r="BH173" s="111">
        <f t="shared" si="771"/>
        <v>0</v>
      </c>
      <c r="BI173" s="111">
        <f t="shared" si="771"/>
        <v>0</v>
      </c>
      <c r="BJ173" s="53"/>
      <c r="BK173" s="53"/>
    </row>
    <row r="174" ht="10.5" customHeight="1">
      <c r="A174" s="107" t="str">
        <f t="shared" si="16"/>
        <v/>
      </c>
      <c r="B174" s="108" t="str">
        <f t="shared" si="17"/>
        <v>#N/A</v>
      </c>
      <c r="C174" s="109" t="str">
        <f t="shared" si="18"/>
        <v/>
      </c>
      <c r="D174" s="110"/>
      <c r="E174" s="111">
        <f t="shared" ref="E174:N174" si="772">AN174+AZ174</f>
        <v>0</v>
      </c>
      <c r="F174" s="111">
        <f t="shared" si="772"/>
        <v>0</v>
      </c>
      <c r="G174" s="111">
        <f t="shared" si="772"/>
        <v>0</v>
      </c>
      <c r="H174" s="111">
        <f t="shared" si="772"/>
        <v>0</v>
      </c>
      <c r="I174" s="111">
        <f t="shared" si="772"/>
        <v>0</v>
      </c>
      <c r="J174" s="111">
        <f t="shared" si="772"/>
        <v>0</v>
      </c>
      <c r="K174" s="111">
        <f t="shared" si="772"/>
        <v>0</v>
      </c>
      <c r="L174" s="111">
        <f t="shared" si="772"/>
        <v>0</v>
      </c>
      <c r="M174" s="111">
        <f t="shared" si="772"/>
        <v>0</v>
      </c>
      <c r="N174" s="111">
        <f t="shared" si="772"/>
        <v>0</v>
      </c>
      <c r="O174" s="112"/>
      <c r="P174" s="111">
        <f t="shared" si="11"/>
        <v>0</v>
      </c>
      <c r="Q174" s="111">
        <f t="shared" ref="Q174:Z174" si="773">IF(E$10=0,0,ROUND(Q173-(E174-AB174),2))</f>
        <v>0</v>
      </c>
      <c r="R174" s="111">
        <f t="shared" si="773"/>
        <v>0</v>
      </c>
      <c r="S174" s="111">
        <f t="shared" si="773"/>
        <v>0</v>
      </c>
      <c r="T174" s="111">
        <f t="shared" si="773"/>
        <v>0</v>
      </c>
      <c r="U174" s="111">
        <f t="shared" si="773"/>
        <v>0</v>
      </c>
      <c r="V174" s="111">
        <f t="shared" si="773"/>
        <v>0</v>
      </c>
      <c r="W174" s="111">
        <f t="shared" si="773"/>
        <v>0</v>
      </c>
      <c r="X174" s="111">
        <f t="shared" si="773"/>
        <v>0</v>
      </c>
      <c r="Y174" s="111">
        <f t="shared" si="773"/>
        <v>0</v>
      </c>
      <c r="Z174" s="111">
        <f t="shared" si="773"/>
        <v>0</v>
      </c>
      <c r="AA174" s="114"/>
      <c r="AB174" s="111">
        <f t="shared" ref="AB174:AK174" si="774">ROUND(Q173*E$11/12,2)</f>
        <v>0</v>
      </c>
      <c r="AC174" s="111">
        <f t="shared" si="774"/>
        <v>0</v>
      </c>
      <c r="AD174" s="111">
        <f t="shared" si="774"/>
        <v>0</v>
      </c>
      <c r="AE174" s="111">
        <f t="shared" si="774"/>
        <v>0</v>
      </c>
      <c r="AF174" s="111">
        <f t="shared" si="774"/>
        <v>0</v>
      </c>
      <c r="AG174" s="111">
        <f t="shared" si="774"/>
        <v>0</v>
      </c>
      <c r="AH174" s="111">
        <f t="shared" si="774"/>
        <v>0</v>
      </c>
      <c r="AI174" s="111">
        <f t="shared" si="774"/>
        <v>0</v>
      </c>
      <c r="AJ174" s="111">
        <f t="shared" si="774"/>
        <v>0</v>
      </c>
      <c r="AK174" s="111">
        <f t="shared" si="774"/>
        <v>0</v>
      </c>
      <c r="AL174" s="111">
        <f t="shared" si="22"/>
        <v>0</v>
      </c>
      <c r="AM174" s="115"/>
      <c r="AN174" s="111">
        <f t="shared" ref="AN174:AW174" si="775">IF(Q173&gt;0,IF((Q173+AB174)&lt;E$12,Q173+AB174,E$12),0)</f>
        <v>0</v>
      </c>
      <c r="AO174" s="111">
        <f t="shared" si="775"/>
        <v>0</v>
      </c>
      <c r="AP174" s="111">
        <f t="shared" si="775"/>
        <v>0</v>
      </c>
      <c r="AQ174" s="111">
        <f t="shared" si="775"/>
        <v>0</v>
      </c>
      <c r="AR174" s="111">
        <f t="shared" si="775"/>
        <v>0</v>
      </c>
      <c r="AS174" s="111">
        <f t="shared" si="775"/>
        <v>0</v>
      </c>
      <c r="AT174" s="111">
        <f t="shared" si="775"/>
        <v>0</v>
      </c>
      <c r="AU174" s="111">
        <f t="shared" si="775"/>
        <v>0</v>
      </c>
      <c r="AV174" s="111">
        <f t="shared" si="775"/>
        <v>0</v>
      </c>
      <c r="AW174" s="111">
        <f t="shared" si="775"/>
        <v>0</v>
      </c>
      <c r="AX174" s="111">
        <f t="shared" si="24"/>
        <v>0</v>
      </c>
      <c r="AY174" s="111"/>
      <c r="AZ174" s="113">
        <f t="shared" si="25"/>
        <v>0</v>
      </c>
      <c r="BA174" s="111">
        <f t="shared" ref="BA174:BI174" si="776">IF(R173&lt;=0,0,IF($C174&lt;=SUM($AZ174:AZ174),0,IF(AO174+$C174-SUM($AZ174:AZ174)&gt;R173+AC174,R173+AC174-AO174,$C174-SUM($AZ174:AZ174))))</f>
        <v>0</v>
      </c>
      <c r="BB174" s="111">
        <f t="shared" si="776"/>
        <v>0</v>
      </c>
      <c r="BC174" s="111">
        <f t="shared" si="776"/>
        <v>0</v>
      </c>
      <c r="BD174" s="111">
        <f t="shared" si="776"/>
        <v>0</v>
      </c>
      <c r="BE174" s="111">
        <f t="shared" si="776"/>
        <v>0</v>
      </c>
      <c r="BF174" s="111">
        <f t="shared" si="776"/>
        <v>0</v>
      </c>
      <c r="BG174" s="111">
        <f t="shared" si="776"/>
        <v>0</v>
      </c>
      <c r="BH174" s="111">
        <f t="shared" si="776"/>
        <v>0</v>
      </c>
      <c r="BI174" s="111">
        <f t="shared" si="776"/>
        <v>0</v>
      </c>
      <c r="BJ174" s="53"/>
      <c r="BK174" s="53"/>
    </row>
    <row r="175" ht="10.5" customHeight="1">
      <c r="A175" s="107" t="str">
        <f t="shared" si="16"/>
        <v/>
      </c>
      <c r="B175" s="108" t="str">
        <f t="shared" si="17"/>
        <v>#N/A</v>
      </c>
      <c r="C175" s="109" t="str">
        <f t="shared" si="18"/>
        <v/>
      </c>
      <c r="D175" s="110"/>
      <c r="E175" s="111">
        <f t="shared" ref="E175:N175" si="777">AN175+AZ175</f>
        <v>0</v>
      </c>
      <c r="F175" s="111">
        <f t="shared" si="777"/>
        <v>0</v>
      </c>
      <c r="G175" s="111">
        <f t="shared" si="777"/>
        <v>0</v>
      </c>
      <c r="H175" s="111">
        <f t="shared" si="777"/>
        <v>0</v>
      </c>
      <c r="I175" s="111">
        <f t="shared" si="777"/>
        <v>0</v>
      </c>
      <c r="J175" s="111">
        <f t="shared" si="777"/>
        <v>0</v>
      </c>
      <c r="K175" s="111">
        <f t="shared" si="777"/>
        <v>0</v>
      </c>
      <c r="L175" s="111">
        <f t="shared" si="777"/>
        <v>0</v>
      </c>
      <c r="M175" s="111">
        <f t="shared" si="777"/>
        <v>0</v>
      </c>
      <c r="N175" s="111">
        <f t="shared" si="777"/>
        <v>0</v>
      </c>
      <c r="O175" s="112"/>
      <c r="P175" s="111">
        <f t="shared" si="11"/>
        <v>0</v>
      </c>
      <c r="Q175" s="111">
        <f t="shared" ref="Q175:Z175" si="778">IF(E$10=0,0,ROUND(Q174-(E175-AB175),2))</f>
        <v>0</v>
      </c>
      <c r="R175" s="111">
        <f t="shared" si="778"/>
        <v>0</v>
      </c>
      <c r="S175" s="111">
        <f t="shared" si="778"/>
        <v>0</v>
      </c>
      <c r="T175" s="111">
        <f t="shared" si="778"/>
        <v>0</v>
      </c>
      <c r="U175" s="111">
        <f t="shared" si="778"/>
        <v>0</v>
      </c>
      <c r="V175" s="111">
        <f t="shared" si="778"/>
        <v>0</v>
      </c>
      <c r="W175" s="111">
        <f t="shared" si="778"/>
        <v>0</v>
      </c>
      <c r="X175" s="111">
        <f t="shared" si="778"/>
        <v>0</v>
      </c>
      <c r="Y175" s="111">
        <f t="shared" si="778"/>
        <v>0</v>
      </c>
      <c r="Z175" s="111">
        <f t="shared" si="778"/>
        <v>0</v>
      </c>
      <c r="AA175" s="114"/>
      <c r="AB175" s="111">
        <f t="shared" ref="AB175:AK175" si="779">ROUND(Q174*E$11/12,2)</f>
        <v>0</v>
      </c>
      <c r="AC175" s="111">
        <f t="shared" si="779"/>
        <v>0</v>
      </c>
      <c r="AD175" s="111">
        <f t="shared" si="779"/>
        <v>0</v>
      </c>
      <c r="AE175" s="111">
        <f t="shared" si="779"/>
        <v>0</v>
      </c>
      <c r="AF175" s="111">
        <f t="shared" si="779"/>
        <v>0</v>
      </c>
      <c r="AG175" s="111">
        <f t="shared" si="779"/>
        <v>0</v>
      </c>
      <c r="AH175" s="111">
        <f t="shared" si="779"/>
        <v>0</v>
      </c>
      <c r="AI175" s="111">
        <f t="shared" si="779"/>
        <v>0</v>
      </c>
      <c r="AJ175" s="111">
        <f t="shared" si="779"/>
        <v>0</v>
      </c>
      <c r="AK175" s="111">
        <f t="shared" si="779"/>
        <v>0</v>
      </c>
      <c r="AL175" s="111">
        <f t="shared" si="22"/>
        <v>0</v>
      </c>
      <c r="AM175" s="115"/>
      <c r="AN175" s="111">
        <f t="shared" ref="AN175:AW175" si="780">IF(Q174&gt;0,IF((Q174+AB175)&lt;E$12,Q174+AB175,E$12),0)</f>
        <v>0</v>
      </c>
      <c r="AO175" s="111">
        <f t="shared" si="780"/>
        <v>0</v>
      </c>
      <c r="AP175" s="111">
        <f t="shared" si="780"/>
        <v>0</v>
      </c>
      <c r="AQ175" s="111">
        <f t="shared" si="780"/>
        <v>0</v>
      </c>
      <c r="AR175" s="111">
        <f t="shared" si="780"/>
        <v>0</v>
      </c>
      <c r="AS175" s="111">
        <f t="shared" si="780"/>
        <v>0</v>
      </c>
      <c r="AT175" s="111">
        <f t="shared" si="780"/>
        <v>0</v>
      </c>
      <c r="AU175" s="111">
        <f t="shared" si="780"/>
        <v>0</v>
      </c>
      <c r="AV175" s="111">
        <f t="shared" si="780"/>
        <v>0</v>
      </c>
      <c r="AW175" s="111">
        <f t="shared" si="780"/>
        <v>0</v>
      </c>
      <c r="AX175" s="111">
        <f t="shared" si="24"/>
        <v>0</v>
      </c>
      <c r="AY175" s="111"/>
      <c r="AZ175" s="113">
        <f t="shared" si="25"/>
        <v>0</v>
      </c>
      <c r="BA175" s="111">
        <f t="shared" ref="BA175:BI175" si="781">IF(R174&lt;=0,0,IF($C175&lt;=SUM($AZ175:AZ175),0,IF(AO175+$C175-SUM($AZ175:AZ175)&gt;R174+AC175,R174+AC175-AO175,$C175-SUM($AZ175:AZ175))))</f>
        <v>0</v>
      </c>
      <c r="BB175" s="111">
        <f t="shared" si="781"/>
        <v>0</v>
      </c>
      <c r="BC175" s="111">
        <f t="shared" si="781"/>
        <v>0</v>
      </c>
      <c r="BD175" s="111">
        <f t="shared" si="781"/>
        <v>0</v>
      </c>
      <c r="BE175" s="111">
        <f t="shared" si="781"/>
        <v>0</v>
      </c>
      <c r="BF175" s="111">
        <f t="shared" si="781"/>
        <v>0</v>
      </c>
      <c r="BG175" s="111">
        <f t="shared" si="781"/>
        <v>0</v>
      </c>
      <c r="BH175" s="111">
        <f t="shared" si="781"/>
        <v>0</v>
      </c>
      <c r="BI175" s="111">
        <f t="shared" si="781"/>
        <v>0</v>
      </c>
      <c r="BJ175" s="53"/>
      <c r="BK175" s="53"/>
    </row>
    <row r="176" ht="10.5" customHeight="1">
      <c r="A176" s="107" t="str">
        <f t="shared" si="16"/>
        <v/>
      </c>
      <c r="B176" s="108" t="str">
        <f t="shared" si="17"/>
        <v>#N/A</v>
      </c>
      <c r="C176" s="109" t="str">
        <f t="shared" si="18"/>
        <v/>
      </c>
      <c r="D176" s="110"/>
      <c r="E176" s="111">
        <f t="shared" ref="E176:N176" si="782">AN176+AZ176</f>
        <v>0</v>
      </c>
      <c r="F176" s="111">
        <f t="shared" si="782"/>
        <v>0</v>
      </c>
      <c r="G176" s="111">
        <f t="shared" si="782"/>
        <v>0</v>
      </c>
      <c r="H176" s="111">
        <f t="shared" si="782"/>
        <v>0</v>
      </c>
      <c r="I176" s="111">
        <f t="shared" si="782"/>
        <v>0</v>
      </c>
      <c r="J176" s="111">
        <f t="shared" si="782"/>
        <v>0</v>
      </c>
      <c r="K176" s="111">
        <f t="shared" si="782"/>
        <v>0</v>
      </c>
      <c r="L176" s="111">
        <f t="shared" si="782"/>
        <v>0</v>
      </c>
      <c r="M176" s="111">
        <f t="shared" si="782"/>
        <v>0</v>
      </c>
      <c r="N176" s="111">
        <f t="shared" si="782"/>
        <v>0</v>
      </c>
      <c r="O176" s="112"/>
      <c r="P176" s="111">
        <f t="shared" si="11"/>
        <v>0</v>
      </c>
      <c r="Q176" s="111">
        <f t="shared" ref="Q176:Z176" si="783">IF(E$10=0,0,ROUND(Q175-(E176-AB176),2))</f>
        <v>0</v>
      </c>
      <c r="R176" s="111">
        <f t="shared" si="783"/>
        <v>0</v>
      </c>
      <c r="S176" s="111">
        <f t="shared" si="783"/>
        <v>0</v>
      </c>
      <c r="T176" s="111">
        <f t="shared" si="783"/>
        <v>0</v>
      </c>
      <c r="U176" s="111">
        <f t="shared" si="783"/>
        <v>0</v>
      </c>
      <c r="V176" s="111">
        <f t="shared" si="783"/>
        <v>0</v>
      </c>
      <c r="W176" s="111">
        <f t="shared" si="783"/>
        <v>0</v>
      </c>
      <c r="X176" s="111">
        <f t="shared" si="783"/>
        <v>0</v>
      </c>
      <c r="Y176" s="111">
        <f t="shared" si="783"/>
        <v>0</v>
      </c>
      <c r="Z176" s="111">
        <f t="shared" si="783"/>
        <v>0</v>
      </c>
      <c r="AA176" s="114"/>
      <c r="AB176" s="111">
        <f t="shared" ref="AB176:AK176" si="784">ROUND(Q175*E$11/12,2)</f>
        <v>0</v>
      </c>
      <c r="AC176" s="111">
        <f t="shared" si="784"/>
        <v>0</v>
      </c>
      <c r="AD176" s="111">
        <f t="shared" si="784"/>
        <v>0</v>
      </c>
      <c r="AE176" s="111">
        <f t="shared" si="784"/>
        <v>0</v>
      </c>
      <c r="AF176" s="111">
        <f t="shared" si="784"/>
        <v>0</v>
      </c>
      <c r="AG176" s="111">
        <f t="shared" si="784"/>
        <v>0</v>
      </c>
      <c r="AH176" s="111">
        <f t="shared" si="784"/>
        <v>0</v>
      </c>
      <c r="AI176" s="111">
        <f t="shared" si="784"/>
        <v>0</v>
      </c>
      <c r="AJ176" s="111">
        <f t="shared" si="784"/>
        <v>0</v>
      </c>
      <c r="AK176" s="111">
        <f t="shared" si="784"/>
        <v>0</v>
      </c>
      <c r="AL176" s="111">
        <f t="shared" si="22"/>
        <v>0</v>
      </c>
      <c r="AM176" s="115"/>
      <c r="AN176" s="111">
        <f t="shared" ref="AN176:AW176" si="785">IF(Q175&gt;0,IF((Q175+AB176)&lt;E$12,Q175+AB176,E$12),0)</f>
        <v>0</v>
      </c>
      <c r="AO176" s="111">
        <f t="shared" si="785"/>
        <v>0</v>
      </c>
      <c r="AP176" s="111">
        <f t="shared" si="785"/>
        <v>0</v>
      </c>
      <c r="AQ176" s="111">
        <f t="shared" si="785"/>
        <v>0</v>
      </c>
      <c r="AR176" s="111">
        <f t="shared" si="785"/>
        <v>0</v>
      </c>
      <c r="AS176" s="111">
        <f t="shared" si="785"/>
        <v>0</v>
      </c>
      <c r="AT176" s="111">
        <f t="shared" si="785"/>
        <v>0</v>
      </c>
      <c r="AU176" s="111">
        <f t="shared" si="785"/>
        <v>0</v>
      </c>
      <c r="AV176" s="111">
        <f t="shared" si="785"/>
        <v>0</v>
      </c>
      <c r="AW176" s="111">
        <f t="shared" si="785"/>
        <v>0</v>
      </c>
      <c r="AX176" s="111">
        <f t="shared" si="24"/>
        <v>0</v>
      </c>
      <c r="AY176" s="111"/>
      <c r="AZ176" s="113">
        <f t="shared" si="25"/>
        <v>0</v>
      </c>
      <c r="BA176" s="111">
        <f t="shared" ref="BA176:BI176" si="786">IF(R175&lt;=0,0,IF($C176&lt;=SUM($AZ176:AZ176),0,IF(AO176+$C176-SUM($AZ176:AZ176)&gt;R175+AC176,R175+AC176-AO176,$C176-SUM($AZ176:AZ176))))</f>
        <v>0</v>
      </c>
      <c r="BB176" s="111">
        <f t="shared" si="786"/>
        <v>0</v>
      </c>
      <c r="BC176" s="111">
        <f t="shared" si="786"/>
        <v>0</v>
      </c>
      <c r="BD176" s="111">
        <f t="shared" si="786"/>
        <v>0</v>
      </c>
      <c r="BE176" s="111">
        <f t="shared" si="786"/>
        <v>0</v>
      </c>
      <c r="BF176" s="111">
        <f t="shared" si="786"/>
        <v>0</v>
      </c>
      <c r="BG176" s="111">
        <f t="shared" si="786"/>
        <v>0</v>
      </c>
      <c r="BH176" s="111">
        <f t="shared" si="786"/>
        <v>0</v>
      </c>
      <c r="BI176" s="111">
        <f t="shared" si="786"/>
        <v>0</v>
      </c>
      <c r="BJ176" s="53"/>
      <c r="BK176" s="53"/>
    </row>
    <row r="177" ht="10.5" customHeight="1">
      <c r="A177" s="107" t="str">
        <f t="shared" si="16"/>
        <v/>
      </c>
      <c r="B177" s="108" t="str">
        <f t="shared" si="17"/>
        <v>#N/A</v>
      </c>
      <c r="C177" s="109" t="str">
        <f t="shared" si="18"/>
        <v/>
      </c>
      <c r="D177" s="110"/>
      <c r="E177" s="111">
        <f t="shared" ref="E177:N177" si="787">AN177+AZ177</f>
        <v>0</v>
      </c>
      <c r="F177" s="111">
        <f t="shared" si="787"/>
        <v>0</v>
      </c>
      <c r="G177" s="111">
        <f t="shared" si="787"/>
        <v>0</v>
      </c>
      <c r="H177" s="111">
        <f t="shared" si="787"/>
        <v>0</v>
      </c>
      <c r="I177" s="111">
        <f t="shared" si="787"/>
        <v>0</v>
      </c>
      <c r="J177" s="111">
        <f t="shared" si="787"/>
        <v>0</v>
      </c>
      <c r="K177" s="111">
        <f t="shared" si="787"/>
        <v>0</v>
      </c>
      <c r="L177" s="111">
        <f t="shared" si="787"/>
        <v>0</v>
      </c>
      <c r="M177" s="111">
        <f t="shared" si="787"/>
        <v>0</v>
      </c>
      <c r="N177" s="111">
        <f t="shared" si="787"/>
        <v>0</v>
      </c>
      <c r="O177" s="112"/>
      <c r="P177" s="111">
        <f t="shared" si="11"/>
        <v>0</v>
      </c>
      <c r="Q177" s="111">
        <f t="shared" ref="Q177:Z177" si="788">IF(E$10=0,0,ROUND(Q176-(E177-AB177),2))</f>
        <v>0</v>
      </c>
      <c r="R177" s="111">
        <f t="shared" si="788"/>
        <v>0</v>
      </c>
      <c r="S177" s="111">
        <f t="shared" si="788"/>
        <v>0</v>
      </c>
      <c r="T177" s="111">
        <f t="shared" si="788"/>
        <v>0</v>
      </c>
      <c r="U177" s="111">
        <f t="shared" si="788"/>
        <v>0</v>
      </c>
      <c r="V177" s="111">
        <f t="shared" si="788"/>
        <v>0</v>
      </c>
      <c r="W177" s="111">
        <f t="shared" si="788"/>
        <v>0</v>
      </c>
      <c r="X177" s="111">
        <f t="shared" si="788"/>
        <v>0</v>
      </c>
      <c r="Y177" s="111">
        <f t="shared" si="788"/>
        <v>0</v>
      </c>
      <c r="Z177" s="111">
        <f t="shared" si="788"/>
        <v>0</v>
      </c>
      <c r="AA177" s="114"/>
      <c r="AB177" s="111">
        <f t="shared" ref="AB177:AK177" si="789">ROUND(Q176*E$11/12,2)</f>
        <v>0</v>
      </c>
      <c r="AC177" s="111">
        <f t="shared" si="789"/>
        <v>0</v>
      </c>
      <c r="AD177" s="111">
        <f t="shared" si="789"/>
        <v>0</v>
      </c>
      <c r="AE177" s="111">
        <f t="shared" si="789"/>
        <v>0</v>
      </c>
      <c r="AF177" s="111">
        <f t="shared" si="789"/>
        <v>0</v>
      </c>
      <c r="AG177" s="111">
        <f t="shared" si="789"/>
        <v>0</v>
      </c>
      <c r="AH177" s="111">
        <f t="shared" si="789"/>
        <v>0</v>
      </c>
      <c r="AI177" s="111">
        <f t="shared" si="789"/>
        <v>0</v>
      </c>
      <c r="AJ177" s="111">
        <f t="shared" si="789"/>
        <v>0</v>
      </c>
      <c r="AK177" s="111">
        <f t="shared" si="789"/>
        <v>0</v>
      </c>
      <c r="AL177" s="111">
        <f t="shared" si="22"/>
        <v>0</v>
      </c>
      <c r="AM177" s="115"/>
      <c r="AN177" s="111">
        <f t="shared" ref="AN177:AW177" si="790">IF(Q176&gt;0,IF((Q176+AB177)&lt;E$12,Q176+AB177,E$12),0)</f>
        <v>0</v>
      </c>
      <c r="AO177" s="111">
        <f t="shared" si="790"/>
        <v>0</v>
      </c>
      <c r="AP177" s="111">
        <f t="shared" si="790"/>
        <v>0</v>
      </c>
      <c r="AQ177" s="111">
        <f t="shared" si="790"/>
        <v>0</v>
      </c>
      <c r="AR177" s="111">
        <f t="shared" si="790"/>
        <v>0</v>
      </c>
      <c r="AS177" s="111">
        <f t="shared" si="790"/>
        <v>0</v>
      </c>
      <c r="AT177" s="111">
        <f t="shared" si="790"/>
        <v>0</v>
      </c>
      <c r="AU177" s="111">
        <f t="shared" si="790"/>
        <v>0</v>
      </c>
      <c r="AV177" s="111">
        <f t="shared" si="790"/>
        <v>0</v>
      </c>
      <c r="AW177" s="111">
        <f t="shared" si="790"/>
        <v>0</v>
      </c>
      <c r="AX177" s="111">
        <f t="shared" si="24"/>
        <v>0</v>
      </c>
      <c r="AY177" s="111"/>
      <c r="AZ177" s="113">
        <f t="shared" si="25"/>
        <v>0</v>
      </c>
      <c r="BA177" s="111">
        <f t="shared" ref="BA177:BI177" si="791">IF(R176&lt;=0,0,IF($C177&lt;=SUM($AZ177:AZ177),0,IF(AO177+$C177-SUM($AZ177:AZ177)&gt;R176+AC177,R176+AC177-AO177,$C177-SUM($AZ177:AZ177))))</f>
        <v>0</v>
      </c>
      <c r="BB177" s="111">
        <f t="shared" si="791"/>
        <v>0</v>
      </c>
      <c r="BC177" s="111">
        <f t="shared" si="791"/>
        <v>0</v>
      </c>
      <c r="BD177" s="111">
        <f t="shared" si="791"/>
        <v>0</v>
      </c>
      <c r="BE177" s="111">
        <f t="shared" si="791"/>
        <v>0</v>
      </c>
      <c r="BF177" s="111">
        <f t="shared" si="791"/>
        <v>0</v>
      </c>
      <c r="BG177" s="111">
        <f t="shared" si="791"/>
        <v>0</v>
      </c>
      <c r="BH177" s="111">
        <f t="shared" si="791"/>
        <v>0</v>
      </c>
      <c r="BI177" s="111">
        <f t="shared" si="791"/>
        <v>0</v>
      </c>
      <c r="BJ177" s="53"/>
      <c r="BK177" s="53"/>
    </row>
    <row r="178" ht="10.5" customHeight="1">
      <c r="A178" s="107" t="str">
        <f t="shared" si="16"/>
        <v/>
      </c>
      <c r="B178" s="108" t="str">
        <f t="shared" si="17"/>
        <v>#N/A</v>
      </c>
      <c r="C178" s="109" t="str">
        <f t="shared" si="18"/>
        <v/>
      </c>
      <c r="D178" s="110"/>
      <c r="E178" s="111">
        <f t="shared" ref="E178:N178" si="792">AN178+AZ178</f>
        <v>0</v>
      </c>
      <c r="F178" s="111">
        <f t="shared" si="792"/>
        <v>0</v>
      </c>
      <c r="G178" s="111">
        <f t="shared" si="792"/>
        <v>0</v>
      </c>
      <c r="H178" s="111">
        <f t="shared" si="792"/>
        <v>0</v>
      </c>
      <c r="I178" s="111">
        <f t="shared" si="792"/>
        <v>0</v>
      </c>
      <c r="J178" s="111">
        <f t="shared" si="792"/>
        <v>0</v>
      </c>
      <c r="K178" s="111">
        <f t="shared" si="792"/>
        <v>0</v>
      </c>
      <c r="L178" s="111">
        <f t="shared" si="792"/>
        <v>0</v>
      </c>
      <c r="M178" s="111">
        <f t="shared" si="792"/>
        <v>0</v>
      </c>
      <c r="N178" s="111">
        <f t="shared" si="792"/>
        <v>0</v>
      </c>
      <c r="O178" s="112"/>
      <c r="P178" s="111">
        <f t="shared" si="11"/>
        <v>0</v>
      </c>
      <c r="Q178" s="111">
        <f t="shared" ref="Q178:Z178" si="793">IF(E$10=0,0,ROUND(Q177-(E178-AB178),2))</f>
        <v>0</v>
      </c>
      <c r="R178" s="111">
        <f t="shared" si="793"/>
        <v>0</v>
      </c>
      <c r="S178" s="111">
        <f t="shared" si="793"/>
        <v>0</v>
      </c>
      <c r="T178" s="111">
        <f t="shared" si="793"/>
        <v>0</v>
      </c>
      <c r="U178" s="111">
        <f t="shared" si="793"/>
        <v>0</v>
      </c>
      <c r="V178" s="111">
        <f t="shared" si="793"/>
        <v>0</v>
      </c>
      <c r="W178" s="111">
        <f t="shared" si="793"/>
        <v>0</v>
      </c>
      <c r="X178" s="111">
        <f t="shared" si="793"/>
        <v>0</v>
      </c>
      <c r="Y178" s="111">
        <f t="shared" si="793"/>
        <v>0</v>
      </c>
      <c r="Z178" s="111">
        <f t="shared" si="793"/>
        <v>0</v>
      </c>
      <c r="AA178" s="114"/>
      <c r="AB178" s="111">
        <f t="shared" ref="AB178:AK178" si="794">ROUND(Q177*E$11/12,2)</f>
        <v>0</v>
      </c>
      <c r="AC178" s="111">
        <f t="shared" si="794"/>
        <v>0</v>
      </c>
      <c r="AD178" s="111">
        <f t="shared" si="794"/>
        <v>0</v>
      </c>
      <c r="AE178" s="111">
        <f t="shared" si="794"/>
        <v>0</v>
      </c>
      <c r="AF178" s="111">
        <f t="shared" si="794"/>
        <v>0</v>
      </c>
      <c r="AG178" s="111">
        <f t="shared" si="794"/>
        <v>0</v>
      </c>
      <c r="AH178" s="111">
        <f t="shared" si="794"/>
        <v>0</v>
      </c>
      <c r="AI178" s="111">
        <f t="shared" si="794"/>
        <v>0</v>
      </c>
      <c r="AJ178" s="111">
        <f t="shared" si="794"/>
        <v>0</v>
      </c>
      <c r="AK178" s="111">
        <f t="shared" si="794"/>
        <v>0</v>
      </c>
      <c r="AL178" s="111">
        <f t="shared" si="22"/>
        <v>0</v>
      </c>
      <c r="AM178" s="115"/>
      <c r="AN178" s="111">
        <f t="shared" ref="AN178:AW178" si="795">IF(Q177&gt;0,IF((Q177+AB178)&lt;E$12,Q177+AB178,E$12),0)</f>
        <v>0</v>
      </c>
      <c r="AO178" s="111">
        <f t="shared" si="795"/>
        <v>0</v>
      </c>
      <c r="AP178" s="111">
        <f t="shared" si="795"/>
        <v>0</v>
      </c>
      <c r="AQ178" s="111">
        <f t="shared" si="795"/>
        <v>0</v>
      </c>
      <c r="AR178" s="111">
        <f t="shared" si="795"/>
        <v>0</v>
      </c>
      <c r="AS178" s="111">
        <f t="shared" si="795"/>
        <v>0</v>
      </c>
      <c r="AT178" s="111">
        <f t="shared" si="795"/>
        <v>0</v>
      </c>
      <c r="AU178" s="111">
        <f t="shared" si="795"/>
        <v>0</v>
      </c>
      <c r="AV178" s="111">
        <f t="shared" si="795"/>
        <v>0</v>
      </c>
      <c r="AW178" s="111">
        <f t="shared" si="795"/>
        <v>0</v>
      </c>
      <c r="AX178" s="111">
        <f t="shared" si="24"/>
        <v>0</v>
      </c>
      <c r="AY178" s="111"/>
      <c r="AZ178" s="113">
        <f t="shared" si="25"/>
        <v>0</v>
      </c>
      <c r="BA178" s="111">
        <f t="shared" ref="BA178:BI178" si="796">IF(R177&lt;=0,0,IF($C178&lt;=SUM($AZ178:AZ178),0,IF(AO178+$C178-SUM($AZ178:AZ178)&gt;R177+AC178,R177+AC178-AO178,$C178-SUM($AZ178:AZ178))))</f>
        <v>0</v>
      </c>
      <c r="BB178" s="111">
        <f t="shared" si="796"/>
        <v>0</v>
      </c>
      <c r="BC178" s="111">
        <f t="shared" si="796"/>
        <v>0</v>
      </c>
      <c r="BD178" s="111">
        <f t="shared" si="796"/>
        <v>0</v>
      </c>
      <c r="BE178" s="111">
        <f t="shared" si="796"/>
        <v>0</v>
      </c>
      <c r="BF178" s="111">
        <f t="shared" si="796"/>
        <v>0</v>
      </c>
      <c r="BG178" s="111">
        <f t="shared" si="796"/>
        <v>0</v>
      </c>
      <c r="BH178" s="111">
        <f t="shared" si="796"/>
        <v>0</v>
      </c>
      <c r="BI178" s="111">
        <f t="shared" si="796"/>
        <v>0</v>
      </c>
      <c r="BJ178" s="53"/>
      <c r="BK178" s="53"/>
    </row>
    <row r="179" ht="10.5" customHeight="1">
      <c r="A179" s="107" t="str">
        <f t="shared" si="16"/>
        <v/>
      </c>
      <c r="B179" s="108" t="str">
        <f t="shared" si="17"/>
        <v>#N/A</v>
      </c>
      <c r="C179" s="109" t="str">
        <f t="shared" si="18"/>
        <v/>
      </c>
      <c r="D179" s="110"/>
      <c r="E179" s="111">
        <f t="shared" ref="E179:N179" si="797">AN179+AZ179</f>
        <v>0</v>
      </c>
      <c r="F179" s="111">
        <f t="shared" si="797"/>
        <v>0</v>
      </c>
      <c r="G179" s="111">
        <f t="shared" si="797"/>
        <v>0</v>
      </c>
      <c r="H179" s="111">
        <f t="shared" si="797"/>
        <v>0</v>
      </c>
      <c r="I179" s="111">
        <f t="shared" si="797"/>
        <v>0</v>
      </c>
      <c r="J179" s="111">
        <f t="shared" si="797"/>
        <v>0</v>
      </c>
      <c r="K179" s="111">
        <f t="shared" si="797"/>
        <v>0</v>
      </c>
      <c r="L179" s="111">
        <f t="shared" si="797"/>
        <v>0</v>
      </c>
      <c r="M179" s="111">
        <f t="shared" si="797"/>
        <v>0</v>
      </c>
      <c r="N179" s="111">
        <f t="shared" si="797"/>
        <v>0</v>
      </c>
      <c r="O179" s="112"/>
      <c r="P179" s="111">
        <f t="shared" si="11"/>
        <v>0</v>
      </c>
      <c r="Q179" s="111">
        <f t="shared" ref="Q179:Z179" si="798">IF(E$10=0,0,ROUND(Q178-(E179-AB179),2))</f>
        <v>0</v>
      </c>
      <c r="R179" s="111">
        <f t="shared" si="798"/>
        <v>0</v>
      </c>
      <c r="S179" s="111">
        <f t="shared" si="798"/>
        <v>0</v>
      </c>
      <c r="T179" s="111">
        <f t="shared" si="798"/>
        <v>0</v>
      </c>
      <c r="U179" s="111">
        <f t="shared" si="798"/>
        <v>0</v>
      </c>
      <c r="V179" s="111">
        <f t="shared" si="798"/>
        <v>0</v>
      </c>
      <c r="W179" s="111">
        <f t="shared" si="798"/>
        <v>0</v>
      </c>
      <c r="X179" s="111">
        <f t="shared" si="798"/>
        <v>0</v>
      </c>
      <c r="Y179" s="111">
        <f t="shared" si="798"/>
        <v>0</v>
      </c>
      <c r="Z179" s="111">
        <f t="shared" si="798"/>
        <v>0</v>
      </c>
      <c r="AA179" s="114"/>
      <c r="AB179" s="111">
        <f t="shared" ref="AB179:AK179" si="799">ROUND(Q178*E$11/12,2)</f>
        <v>0</v>
      </c>
      <c r="AC179" s="111">
        <f t="shared" si="799"/>
        <v>0</v>
      </c>
      <c r="AD179" s="111">
        <f t="shared" si="799"/>
        <v>0</v>
      </c>
      <c r="AE179" s="111">
        <f t="shared" si="799"/>
        <v>0</v>
      </c>
      <c r="AF179" s="111">
        <f t="shared" si="799"/>
        <v>0</v>
      </c>
      <c r="AG179" s="111">
        <f t="shared" si="799"/>
        <v>0</v>
      </c>
      <c r="AH179" s="111">
        <f t="shared" si="799"/>
        <v>0</v>
      </c>
      <c r="AI179" s="111">
        <f t="shared" si="799"/>
        <v>0</v>
      </c>
      <c r="AJ179" s="111">
        <f t="shared" si="799"/>
        <v>0</v>
      </c>
      <c r="AK179" s="111">
        <f t="shared" si="799"/>
        <v>0</v>
      </c>
      <c r="AL179" s="111">
        <f t="shared" si="22"/>
        <v>0</v>
      </c>
      <c r="AM179" s="115"/>
      <c r="AN179" s="111">
        <f t="shared" ref="AN179:AW179" si="800">IF(Q178&gt;0,IF((Q178+AB179)&lt;E$12,Q178+AB179,E$12),0)</f>
        <v>0</v>
      </c>
      <c r="AO179" s="111">
        <f t="shared" si="800"/>
        <v>0</v>
      </c>
      <c r="AP179" s="111">
        <f t="shared" si="800"/>
        <v>0</v>
      </c>
      <c r="AQ179" s="111">
        <f t="shared" si="800"/>
        <v>0</v>
      </c>
      <c r="AR179" s="111">
        <f t="shared" si="800"/>
        <v>0</v>
      </c>
      <c r="AS179" s="111">
        <f t="shared" si="800"/>
        <v>0</v>
      </c>
      <c r="AT179" s="111">
        <f t="shared" si="800"/>
        <v>0</v>
      </c>
      <c r="AU179" s="111">
        <f t="shared" si="800"/>
        <v>0</v>
      </c>
      <c r="AV179" s="111">
        <f t="shared" si="800"/>
        <v>0</v>
      </c>
      <c r="AW179" s="111">
        <f t="shared" si="800"/>
        <v>0</v>
      </c>
      <c r="AX179" s="111">
        <f t="shared" si="24"/>
        <v>0</v>
      </c>
      <c r="AY179" s="111"/>
      <c r="AZ179" s="113">
        <f t="shared" si="25"/>
        <v>0</v>
      </c>
      <c r="BA179" s="111">
        <f t="shared" ref="BA179:BI179" si="801">IF(R178&lt;=0,0,IF($C179&lt;=SUM($AZ179:AZ179),0,IF(AO179+$C179-SUM($AZ179:AZ179)&gt;R178+AC179,R178+AC179-AO179,$C179-SUM($AZ179:AZ179))))</f>
        <v>0</v>
      </c>
      <c r="BB179" s="111">
        <f t="shared" si="801"/>
        <v>0</v>
      </c>
      <c r="BC179" s="111">
        <f t="shared" si="801"/>
        <v>0</v>
      </c>
      <c r="BD179" s="111">
        <f t="shared" si="801"/>
        <v>0</v>
      </c>
      <c r="BE179" s="111">
        <f t="shared" si="801"/>
        <v>0</v>
      </c>
      <c r="BF179" s="111">
        <f t="shared" si="801"/>
        <v>0</v>
      </c>
      <c r="BG179" s="111">
        <f t="shared" si="801"/>
        <v>0</v>
      </c>
      <c r="BH179" s="111">
        <f t="shared" si="801"/>
        <v>0</v>
      </c>
      <c r="BI179" s="111">
        <f t="shared" si="801"/>
        <v>0</v>
      </c>
      <c r="BJ179" s="53"/>
      <c r="BK179" s="53"/>
    </row>
    <row r="180" ht="10.5" customHeight="1">
      <c r="A180" s="107" t="str">
        <f t="shared" si="16"/>
        <v/>
      </c>
      <c r="B180" s="108" t="str">
        <f t="shared" si="17"/>
        <v>#N/A</v>
      </c>
      <c r="C180" s="109" t="str">
        <f t="shared" si="18"/>
        <v/>
      </c>
      <c r="D180" s="110"/>
      <c r="E180" s="111">
        <f t="shared" ref="E180:N180" si="802">AN180+AZ180</f>
        <v>0</v>
      </c>
      <c r="F180" s="111">
        <f t="shared" si="802"/>
        <v>0</v>
      </c>
      <c r="G180" s="111">
        <f t="shared" si="802"/>
        <v>0</v>
      </c>
      <c r="H180" s="111">
        <f t="shared" si="802"/>
        <v>0</v>
      </c>
      <c r="I180" s="111">
        <f t="shared" si="802"/>
        <v>0</v>
      </c>
      <c r="J180" s="111">
        <f t="shared" si="802"/>
        <v>0</v>
      </c>
      <c r="K180" s="111">
        <f t="shared" si="802"/>
        <v>0</v>
      </c>
      <c r="L180" s="111">
        <f t="shared" si="802"/>
        <v>0</v>
      </c>
      <c r="M180" s="111">
        <f t="shared" si="802"/>
        <v>0</v>
      </c>
      <c r="N180" s="111">
        <f t="shared" si="802"/>
        <v>0</v>
      </c>
      <c r="O180" s="112"/>
      <c r="P180" s="111">
        <f t="shared" si="11"/>
        <v>0</v>
      </c>
      <c r="Q180" s="111">
        <f t="shared" ref="Q180:Z180" si="803">IF(E$10=0,0,ROUND(Q179-(E180-AB180),2))</f>
        <v>0</v>
      </c>
      <c r="R180" s="111">
        <f t="shared" si="803"/>
        <v>0</v>
      </c>
      <c r="S180" s="111">
        <f t="shared" si="803"/>
        <v>0</v>
      </c>
      <c r="T180" s="111">
        <f t="shared" si="803"/>
        <v>0</v>
      </c>
      <c r="U180" s="111">
        <f t="shared" si="803"/>
        <v>0</v>
      </c>
      <c r="V180" s="111">
        <f t="shared" si="803"/>
        <v>0</v>
      </c>
      <c r="W180" s="111">
        <f t="shared" si="803"/>
        <v>0</v>
      </c>
      <c r="X180" s="111">
        <f t="shared" si="803"/>
        <v>0</v>
      </c>
      <c r="Y180" s="111">
        <f t="shared" si="803"/>
        <v>0</v>
      </c>
      <c r="Z180" s="111">
        <f t="shared" si="803"/>
        <v>0</v>
      </c>
      <c r="AA180" s="114"/>
      <c r="AB180" s="111">
        <f t="shared" ref="AB180:AK180" si="804">ROUND(Q179*E$11/12,2)</f>
        <v>0</v>
      </c>
      <c r="AC180" s="111">
        <f t="shared" si="804"/>
        <v>0</v>
      </c>
      <c r="AD180" s="111">
        <f t="shared" si="804"/>
        <v>0</v>
      </c>
      <c r="AE180" s="111">
        <f t="shared" si="804"/>
        <v>0</v>
      </c>
      <c r="AF180" s="111">
        <f t="shared" si="804"/>
        <v>0</v>
      </c>
      <c r="AG180" s="111">
        <f t="shared" si="804"/>
        <v>0</v>
      </c>
      <c r="AH180" s="111">
        <f t="shared" si="804"/>
        <v>0</v>
      </c>
      <c r="AI180" s="111">
        <f t="shared" si="804"/>
        <v>0</v>
      </c>
      <c r="AJ180" s="111">
        <f t="shared" si="804"/>
        <v>0</v>
      </c>
      <c r="AK180" s="111">
        <f t="shared" si="804"/>
        <v>0</v>
      </c>
      <c r="AL180" s="111">
        <f t="shared" si="22"/>
        <v>0</v>
      </c>
      <c r="AM180" s="115"/>
      <c r="AN180" s="111">
        <f t="shared" ref="AN180:AW180" si="805">IF(Q179&gt;0,IF((Q179+AB180)&lt;E$12,Q179+AB180,E$12),0)</f>
        <v>0</v>
      </c>
      <c r="AO180" s="111">
        <f t="shared" si="805"/>
        <v>0</v>
      </c>
      <c r="AP180" s="111">
        <f t="shared" si="805"/>
        <v>0</v>
      </c>
      <c r="AQ180" s="111">
        <f t="shared" si="805"/>
        <v>0</v>
      </c>
      <c r="AR180" s="111">
        <f t="shared" si="805"/>
        <v>0</v>
      </c>
      <c r="AS180" s="111">
        <f t="shared" si="805"/>
        <v>0</v>
      </c>
      <c r="AT180" s="111">
        <f t="shared" si="805"/>
        <v>0</v>
      </c>
      <c r="AU180" s="111">
        <f t="shared" si="805"/>
        <v>0</v>
      </c>
      <c r="AV180" s="111">
        <f t="shared" si="805"/>
        <v>0</v>
      </c>
      <c r="AW180" s="111">
        <f t="shared" si="805"/>
        <v>0</v>
      </c>
      <c r="AX180" s="111">
        <f t="shared" si="24"/>
        <v>0</v>
      </c>
      <c r="AY180" s="111"/>
      <c r="AZ180" s="113">
        <f t="shared" si="25"/>
        <v>0</v>
      </c>
      <c r="BA180" s="111">
        <f t="shared" ref="BA180:BI180" si="806">IF(R179&lt;=0,0,IF($C180&lt;=SUM($AZ180:AZ180),0,IF(AO180+$C180-SUM($AZ180:AZ180)&gt;R179+AC180,R179+AC180-AO180,$C180-SUM($AZ180:AZ180))))</f>
        <v>0</v>
      </c>
      <c r="BB180" s="111">
        <f t="shared" si="806"/>
        <v>0</v>
      </c>
      <c r="BC180" s="111">
        <f t="shared" si="806"/>
        <v>0</v>
      </c>
      <c r="BD180" s="111">
        <f t="shared" si="806"/>
        <v>0</v>
      </c>
      <c r="BE180" s="111">
        <f t="shared" si="806"/>
        <v>0</v>
      </c>
      <c r="BF180" s="111">
        <f t="shared" si="806"/>
        <v>0</v>
      </c>
      <c r="BG180" s="111">
        <f t="shared" si="806"/>
        <v>0</v>
      </c>
      <c r="BH180" s="111">
        <f t="shared" si="806"/>
        <v>0</v>
      </c>
      <c r="BI180" s="111">
        <f t="shared" si="806"/>
        <v>0</v>
      </c>
      <c r="BJ180" s="53"/>
      <c r="BK180" s="53"/>
    </row>
    <row r="181" ht="10.5" customHeight="1">
      <c r="A181" s="107" t="str">
        <f t="shared" si="16"/>
        <v/>
      </c>
      <c r="B181" s="108" t="str">
        <f t="shared" si="17"/>
        <v>#N/A</v>
      </c>
      <c r="C181" s="109" t="str">
        <f t="shared" si="18"/>
        <v/>
      </c>
      <c r="D181" s="110"/>
      <c r="E181" s="111">
        <f t="shared" ref="E181:N181" si="807">AN181+AZ181</f>
        <v>0</v>
      </c>
      <c r="F181" s="111">
        <f t="shared" si="807"/>
        <v>0</v>
      </c>
      <c r="G181" s="111">
        <f t="shared" si="807"/>
        <v>0</v>
      </c>
      <c r="H181" s="111">
        <f t="shared" si="807"/>
        <v>0</v>
      </c>
      <c r="I181" s="111">
        <f t="shared" si="807"/>
        <v>0</v>
      </c>
      <c r="J181" s="111">
        <f t="shared" si="807"/>
        <v>0</v>
      </c>
      <c r="K181" s="111">
        <f t="shared" si="807"/>
        <v>0</v>
      </c>
      <c r="L181" s="111">
        <f t="shared" si="807"/>
        <v>0</v>
      </c>
      <c r="M181" s="111">
        <f t="shared" si="807"/>
        <v>0</v>
      </c>
      <c r="N181" s="111">
        <f t="shared" si="807"/>
        <v>0</v>
      </c>
      <c r="O181" s="112"/>
      <c r="P181" s="111">
        <f t="shared" si="11"/>
        <v>0</v>
      </c>
      <c r="Q181" s="111">
        <f t="shared" ref="Q181:Z181" si="808">IF(E$10=0,0,ROUND(Q180-(E181-AB181),2))</f>
        <v>0</v>
      </c>
      <c r="R181" s="111">
        <f t="shared" si="808"/>
        <v>0</v>
      </c>
      <c r="S181" s="111">
        <f t="shared" si="808"/>
        <v>0</v>
      </c>
      <c r="T181" s="111">
        <f t="shared" si="808"/>
        <v>0</v>
      </c>
      <c r="U181" s="111">
        <f t="shared" si="808"/>
        <v>0</v>
      </c>
      <c r="V181" s="111">
        <f t="shared" si="808"/>
        <v>0</v>
      </c>
      <c r="W181" s="111">
        <f t="shared" si="808"/>
        <v>0</v>
      </c>
      <c r="X181" s="111">
        <f t="shared" si="808"/>
        <v>0</v>
      </c>
      <c r="Y181" s="111">
        <f t="shared" si="808"/>
        <v>0</v>
      </c>
      <c r="Z181" s="111">
        <f t="shared" si="808"/>
        <v>0</v>
      </c>
      <c r="AA181" s="114"/>
      <c r="AB181" s="111">
        <f t="shared" ref="AB181:AK181" si="809">ROUND(Q180*E$11/12,2)</f>
        <v>0</v>
      </c>
      <c r="AC181" s="111">
        <f t="shared" si="809"/>
        <v>0</v>
      </c>
      <c r="AD181" s="111">
        <f t="shared" si="809"/>
        <v>0</v>
      </c>
      <c r="AE181" s="111">
        <f t="shared" si="809"/>
        <v>0</v>
      </c>
      <c r="AF181" s="111">
        <f t="shared" si="809"/>
        <v>0</v>
      </c>
      <c r="AG181" s="111">
        <f t="shared" si="809"/>
        <v>0</v>
      </c>
      <c r="AH181" s="111">
        <f t="shared" si="809"/>
        <v>0</v>
      </c>
      <c r="AI181" s="111">
        <f t="shared" si="809"/>
        <v>0</v>
      </c>
      <c r="AJ181" s="111">
        <f t="shared" si="809"/>
        <v>0</v>
      </c>
      <c r="AK181" s="111">
        <f t="shared" si="809"/>
        <v>0</v>
      </c>
      <c r="AL181" s="111">
        <f t="shared" si="22"/>
        <v>0</v>
      </c>
      <c r="AM181" s="115"/>
      <c r="AN181" s="111">
        <f t="shared" ref="AN181:AW181" si="810">IF(Q180&gt;0,IF((Q180+AB181)&lt;E$12,Q180+AB181,E$12),0)</f>
        <v>0</v>
      </c>
      <c r="AO181" s="111">
        <f t="shared" si="810"/>
        <v>0</v>
      </c>
      <c r="AP181" s="111">
        <f t="shared" si="810"/>
        <v>0</v>
      </c>
      <c r="AQ181" s="111">
        <f t="shared" si="810"/>
        <v>0</v>
      </c>
      <c r="AR181" s="111">
        <f t="shared" si="810"/>
        <v>0</v>
      </c>
      <c r="AS181" s="111">
        <f t="shared" si="810"/>
        <v>0</v>
      </c>
      <c r="AT181" s="111">
        <f t="shared" si="810"/>
        <v>0</v>
      </c>
      <c r="AU181" s="111">
        <f t="shared" si="810"/>
        <v>0</v>
      </c>
      <c r="AV181" s="111">
        <f t="shared" si="810"/>
        <v>0</v>
      </c>
      <c r="AW181" s="111">
        <f t="shared" si="810"/>
        <v>0</v>
      </c>
      <c r="AX181" s="111">
        <f t="shared" si="24"/>
        <v>0</v>
      </c>
      <c r="AY181" s="111"/>
      <c r="AZ181" s="113">
        <f t="shared" si="25"/>
        <v>0</v>
      </c>
      <c r="BA181" s="111">
        <f t="shared" ref="BA181:BI181" si="811">IF(R180&lt;=0,0,IF($C181&lt;=SUM($AZ181:AZ181),0,IF(AO181+$C181-SUM($AZ181:AZ181)&gt;R180+AC181,R180+AC181-AO181,$C181-SUM($AZ181:AZ181))))</f>
        <v>0</v>
      </c>
      <c r="BB181" s="111">
        <f t="shared" si="811"/>
        <v>0</v>
      </c>
      <c r="BC181" s="111">
        <f t="shared" si="811"/>
        <v>0</v>
      </c>
      <c r="BD181" s="111">
        <f t="shared" si="811"/>
        <v>0</v>
      </c>
      <c r="BE181" s="111">
        <f t="shared" si="811"/>
        <v>0</v>
      </c>
      <c r="BF181" s="111">
        <f t="shared" si="811"/>
        <v>0</v>
      </c>
      <c r="BG181" s="111">
        <f t="shared" si="811"/>
        <v>0</v>
      </c>
      <c r="BH181" s="111">
        <f t="shared" si="811"/>
        <v>0</v>
      </c>
      <c r="BI181" s="111">
        <f t="shared" si="811"/>
        <v>0</v>
      </c>
      <c r="BJ181" s="53"/>
      <c r="BK181" s="53"/>
    </row>
    <row r="182" ht="10.5" customHeight="1">
      <c r="A182" s="107" t="str">
        <f t="shared" si="16"/>
        <v/>
      </c>
      <c r="B182" s="108" t="str">
        <f t="shared" si="17"/>
        <v>#N/A</v>
      </c>
      <c r="C182" s="109" t="str">
        <f t="shared" si="18"/>
        <v/>
      </c>
      <c r="D182" s="110"/>
      <c r="E182" s="111">
        <f t="shared" ref="E182:N182" si="812">AN182+AZ182</f>
        <v>0</v>
      </c>
      <c r="F182" s="111">
        <f t="shared" si="812"/>
        <v>0</v>
      </c>
      <c r="G182" s="111">
        <f t="shared" si="812"/>
        <v>0</v>
      </c>
      <c r="H182" s="111">
        <f t="shared" si="812"/>
        <v>0</v>
      </c>
      <c r="I182" s="111">
        <f t="shared" si="812"/>
        <v>0</v>
      </c>
      <c r="J182" s="111">
        <f t="shared" si="812"/>
        <v>0</v>
      </c>
      <c r="K182" s="111">
        <f t="shared" si="812"/>
        <v>0</v>
      </c>
      <c r="L182" s="111">
        <f t="shared" si="812"/>
        <v>0</v>
      </c>
      <c r="M182" s="111">
        <f t="shared" si="812"/>
        <v>0</v>
      </c>
      <c r="N182" s="111">
        <f t="shared" si="812"/>
        <v>0</v>
      </c>
      <c r="O182" s="112"/>
      <c r="P182" s="111">
        <f t="shared" si="11"/>
        <v>0</v>
      </c>
      <c r="Q182" s="111">
        <f t="shared" ref="Q182:Z182" si="813">IF(E$10=0,0,ROUND(Q181-(E182-AB182),2))</f>
        <v>0</v>
      </c>
      <c r="R182" s="111">
        <f t="shared" si="813"/>
        <v>0</v>
      </c>
      <c r="S182" s="111">
        <f t="shared" si="813"/>
        <v>0</v>
      </c>
      <c r="T182" s="111">
        <f t="shared" si="813"/>
        <v>0</v>
      </c>
      <c r="U182" s="111">
        <f t="shared" si="813"/>
        <v>0</v>
      </c>
      <c r="V182" s="111">
        <f t="shared" si="813"/>
        <v>0</v>
      </c>
      <c r="W182" s="111">
        <f t="shared" si="813"/>
        <v>0</v>
      </c>
      <c r="X182" s="111">
        <f t="shared" si="813"/>
        <v>0</v>
      </c>
      <c r="Y182" s="111">
        <f t="shared" si="813"/>
        <v>0</v>
      </c>
      <c r="Z182" s="111">
        <f t="shared" si="813"/>
        <v>0</v>
      </c>
      <c r="AA182" s="114"/>
      <c r="AB182" s="111">
        <f t="shared" ref="AB182:AK182" si="814">ROUND(Q181*E$11/12,2)</f>
        <v>0</v>
      </c>
      <c r="AC182" s="111">
        <f t="shared" si="814"/>
        <v>0</v>
      </c>
      <c r="AD182" s="111">
        <f t="shared" si="814"/>
        <v>0</v>
      </c>
      <c r="AE182" s="111">
        <f t="shared" si="814"/>
        <v>0</v>
      </c>
      <c r="AF182" s="111">
        <f t="shared" si="814"/>
        <v>0</v>
      </c>
      <c r="AG182" s="111">
        <f t="shared" si="814"/>
        <v>0</v>
      </c>
      <c r="AH182" s="111">
        <f t="shared" si="814"/>
        <v>0</v>
      </c>
      <c r="AI182" s="111">
        <f t="shared" si="814"/>
        <v>0</v>
      </c>
      <c r="AJ182" s="111">
        <f t="shared" si="814"/>
        <v>0</v>
      </c>
      <c r="AK182" s="111">
        <f t="shared" si="814"/>
        <v>0</v>
      </c>
      <c r="AL182" s="111">
        <f t="shared" si="22"/>
        <v>0</v>
      </c>
      <c r="AM182" s="115"/>
      <c r="AN182" s="111">
        <f t="shared" ref="AN182:AW182" si="815">IF(Q181&gt;0,IF((Q181+AB182)&lt;E$12,Q181+AB182,E$12),0)</f>
        <v>0</v>
      </c>
      <c r="AO182" s="111">
        <f t="shared" si="815"/>
        <v>0</v>
      </c>
      <c r="AP182" s="111">
        <f t="shared" si="815"/>
        <v>0</v>
      </c>
      <c r="AQ182" s="111">
        <f t="shared" si="815"/>
        <v>0</v>
      </c>
      <c r="AR182" s="111">
        <f t="shared" si="815"/>
        <v>0</v>
      </c>
      <c r="AS182" s="111">
        <f t="shared" si="815"/>
        <v>0</v>
      </c>
      <c r="AT182" s="111">
        <f t="shared" si="815"/>
        <v>0</v>
      </c>
      <c r="AU182" s="111">
        <f t="shared" si="815"/>
        <v>0</v>
      </c>
      <c r="AV182" s="111">
        <f t="shared" si="815"/>
        <v>0</v>
      </c>
      <c r="AW182" s="111">
        <f t="shared" si="815"/>
        <v>0</v>
      </c>
      <c r="AX182" s="111">
        <f t="shared" si="24"/>
        <v>0</v>
      </c>
      <c r="AY182" s="111"/>
      <c r="AZ182" s="113">
        <f t="shared" si="25"/>
        <v>0</v>
      </c>
      <c r="BA182" s="111">
        <f t="shared" ref="BA182:BI182" si="816">IF(R181&lt;=0,0,IF($C182&lt;=SUM($AZ182:AZ182),0,IF(AO182+$C182-SUM($AZ182:AZ182)&gt;R181+AC182,R181+AC182-AO182,$C182-SUM($AZ182:AZ182))))</f>
        <v>0</v>
      </c>
      <c r="BB182" s="111">
        <f t="shared" si="816"/>
        <v>0</v>
      </c>
      <c r="BC182" s="111">
        <f t="shared" si="816"/>
        <v>0</v>
      </c>
      <c r="BD182" s="111">
        <f t="shared" si="816"/>
        <v>0</v>
      </c>
      <c r="BE182" s="111">
        <f t="shared" si="816"/>
        <v>0</v>
      </c>
      <c r="BF182" s="111">
        <f t="shared" si="816"/>
        <v>0</v>
      </c>
      <c r="BG182" s="111">
        <f t="shared" si="816"/>
        <v>0</v>
      </c>
      <c r="BH182" s="111">
        <f t="shared" si="816"/>
        <v>0</v>
      </c>
      <c r="BI182" s="111">
        <f t="shared" si="816"/>
        <v>0</v>
      </c>
      <c r="BJ182" s="53"/>
      <c r="BK182" s="53"/>
    </row>
    <row r="183" ht="10.5" customHeight="1">
      <c r="A183" s="107" t="str">
        <f t="shared" si="16"/>
        <v/>
      </c>
      <c r="B183" s="108" t="str">
        <f t="shared" si="17"/>
        <v>#N/A</v>
      </c>
      <c r="C183" s="109" t="str">
        <f t="shared" si="18"/>
        <v/>
      </c>
      <c r="D183" s="110"/>
      <c r="E183" s="111">
        <f t="shared" ref="E183:N183" si="817">AN183+AZ183</f>
        <v>0</v>
      </c>
      <c r="F183" s="111">
        <f t="shared" si="817"/>
        <v>0</v>
      </c>
      <c r="G183" s="111">
        <f t="shared" si="817"/>
        <v>0</v>
      </c>
      <c r="H183" s="111">
        <f t="shared" si="817"/>
        <v>0</v>
      </c>
      <c r="I183" s="111">
        <f t="shared" si="817"/>
        <v>0</v>
      </c>
      <c r="J183" s="111">
        <f t="shared" si="817"/>
        <v>0</v>
      </c>
      <c r="K183" s="111">
        <f t="shared" si="817"/>
        <v>0</v>
      </c>
      <c r="L183" s="111">
        <f t="shared" si="817"/>
        <v>0</v>
      </c>
      <c r="M183" s="111">
        <f t="shared" si="817"/>
        <v>0</v>
      </c>
      <c r="N183" s="111">
        <f t="shared" si="817"/>
        <v>0</v>
      </c>
      <c r="O183" s="112"/>
      <c r="P183" s="111">
        <f t="shared" si="11"/>
        <v>0</v>
      </c>
      <c r="Q183" s="111">
        <f t="shared" ref="Q183:Z183" si="818">IF(E$10=0,0,ROUND(Q182-(E183-AB183),2))</f>
        <v>0</v>
      </c>
      <c r="R183" s="111">
        <f t="shared" si="818"/>
        <v>0</v>
      </c>
      <c r="S183" s="111">
        <f t="shared" si="818"/>
        <v>0</v>
      </c>
      <c r="T183" s="111">
        <f t="shared" si="818"/>
        <v>0</v>
      </c>
      <c r="U183" s="111">
        <f t="shared" si="818"/>
        <v>0</v>
      </c>
      <c r="V183" s="111">
        <f t="shared" si="818"/>
        <v>0</v>
      </c>
      <c r="W183" s="111">
        <f t="shared" si="818"/>
        <v>0</v>
      </c>
      <c r="X183" s="111">
        <f t="shared" si="818"/>
        <v>0</v>
      </c>
      <c r="Y183" s="111">
        <f t="shared" si="818"/>
        <v>0</v>
      </c>
      <c r="Z183" s="111">
        <f t="shared" si="818"/>
        <v>0</v>
      </c>
      <c r="AA183" s="114"/>
      <c r="AB183" s="111">
        <f t="shared" ref="AB183:AK183" si="819">ROUND(Q182*E$11/12,2)</f>
        <v>0</v>
      </c>
      <c r="AC183" s="111">
        <f t="shared" si="819"/>
        <v>0</v>
      </c>
      <c r="AD183" s="111">
        <f t="shared" si="819"/>
        <v>0</v>
      </c>
      <c r="AE183" s="111">
        <f t="shared" si="819"/>
        <v>0</v>
      </c>
      <c r="AF183" s="111">
        <f t="shared" si="819"/>
        <v>0</v>
      </c>
      <c r="AG183" s="111">
        <f t="shared" si="819"/>
        <v>0</v>
      </c>
      <c r="AH183" s="111">
        <f t="shared" si="819"/>
        <v>0</v>
      </c>
      <c r="AI183" s="111">
        <f t="shared" si="819"/>
        <v>0</v>
      </c>
      <c r="AJ183" s="111">
        <f t="shared" si="819"/>
        <v>0</v>
      </c>
      <c r="AK183" s="111">
        <f t="shared" si="819"/>
        <v>0</v>
      </c>
      <c r="AL183" s="111">
        <f t="shared" si="22"/>
        <v>0</v>
      </c>
      <c r="AM183" s="115"/>
      <c r="AN183" s="111">
        <f t="shared" ref="AN183:AW183" si="820">IF(Q182&gt;0,IF((Q182+AB183)&lt;E$12,Q182+AB183,E$12),0)</f>
        <v>0</v>
      </c>
      <c r="AO183" s="111">
        <f t="shared" si="820"/>
        <v>0</v>
      </c>
      <c r="AP183" s="111">
        <f t="shared" si="820"/>
        <v>0</v>
      </c>
      <c r="AQ183" s="111">
        <f t="shared" si="820"/>
        <v>0</v>
      </c>
      <c r="AR183" s="111">
        <f t="shared" si="820"/>
        <v>0</v>
      </c>
      <c r="AS183" s="111">
        <f t="shared" si="820"/>
        <v>0</v>
      </c>
      <c r="AT183" s="111">
        <f t="shared" si="820"/>
        <v>0</v>
      </c>
      <c r="AU183" s="111">
        <f t="shared" si="820"/>
        <v>0</v>
      </c>
      <c r="AV183" s="111">
        <f t="shared" si="820"/>
        <v>0</v>
      </c>
      <c r="AW183" s="111">
        <f t="shared" si="820"/>
        <v>0</v>
      </c>
      <c r="AX183" s="111">
        <f t="shared" si="24"/>
        <v>0</v>
      </c>
      <c r="AY183" s="111"/>
      <c r="AZ183" s="113">
        <f t="shared" si="25"/>
        <v>0</v>
      </c>
      <c r="BA183" s="111">
        <f t="shared" ref="BA183:BI183" si="821">IF(R182&lt;=0,0,IF($C183&lt;=SUM($AZ183:AZ183),0,IF(AO183+$C183-SUM($AZ183:AZ183)&gt;R182+AC183,R182+AC183-AO183,$C183-SUM($AZ183:AZ183))))</f>
        <v>0</v>
      </c>
      <c r="BB183" s="111">
        <f t="shared" si="821"/>
        <v>0</v>
      </c>
      <c r="BC183" s="111">
        <f t="shared" si="821"/>
        <v>0</v>
      </c>
      <c r="BD183" s="111">
        <f t="shared" si="821"/>
        <v>0</v>
      </c>
      <c r="BE183" s="111">
        <f t="shared" si="821"/>
        <v>0</v>
      </c>
      <c r="BF183" s="111">
        <f t="shared" si="821"/>
        <v>0</v>
      </c>
      <c r="BG183" s="111">
        <f t="shared" si="821"/>
        <v>0</v>
      </c>
      <c r="BH183" s="111">
        <f t="shared" si="821"/>
        <v>0</v>
      </c>
      <c r="BI183" s="111">
        <f t="shared" si="821"/>
        <v>0</v>
      </c>
      <c r="BJ183" s="53"/>
      <c r="BK183" s="53"/>
    </row>
    <row r="184" ht="10.5" customHeight="1">
      <c r="A184" s="107" t="str">
        <f t="shared" si="16"/>
        <v/>
      </c>
      <c r="B184" s="108" t="str">
        <f t="shared" si="17"/>
        <v>#N/A</v>
      </c>
      <c r="C184" s="109" t="str">
        <f t="shared" si="18"/>
        <v/>
      </c>
      <c r="D184" s="110"/>
      <c r="E184" s="111">
        <f t="shared" ref="E184:N184" si="822">AN184+AZ184</f>
        <v>0</v>
      </c>
      <c r="F184" s="111">
        <f t="shared" si="822"/>
        <v>0</v>
      </c>
      <c r="G184" s="111">
        <f t="shared" si="822"/>
        <v>0</v>
      </c>
      <c r="H184" s="111">
        <f t="shared" si="822"/>
        <v>0</v>
      </c>
      <c r="I184" s="111">
        <f t="shared" si="822"/>
        <v>0</v>
      </c>
      <c r="J184" s="111">
        <f t="shared" si="822"/>
        <v>0</v>
      </c>
      <c r="K184" s="111">
        <f t="shared" si="822"/>
        <v>0</v>
      </c>
      <c r="L184" s="111">
        <f t="shared" si="822"/>
        <v>0</v>
      </c>
      <c r="M184" s="111">
        <f t="shared" si="822"/>
        <v>0</v>
      </c>
      <c r="N184" s="111">
        <f t="shared" si="822"/>
        <v>0</v>
      </c>
      <c r="O184" s="112"/>
      <c r="P184" s="111">
        <f t="shared" si="11"/>
        <v>0</v>
      </c>
      <c r="Q184" s="111">
        <f t="shared" ref="Q184:Z184" si="823">IF(E$10=0,0,ROUND(Q183-(E184-AB184),2))</f>
        <v>0</v>
      </c>
      <c r="R184" s="111">
        <f t="shared" si="823"/>
        <v>0</v>
      </c>
      <c r="S184" s="111">
        <f t="shared" si="823"/>
        <v>0</v>
      </c>
      <c r="T184" s="111">
        <f t="shared" si="823"/>
        <v>0</v>
      </c>
      <c r="U184" s="111">
        <f t="shared" si="823"/>
        <v>0</v>
      </c>
      <c r="V184" s="111">
        <f t="shared" si="823"/>
        <v>0</v>
      </c>
      <c r="W184" s="111">
        <f t="shared" si="823"/>
        <v>0</v>
      </c>
      <c r="X184" s="111">
        <f t="shared" si="823"/>
        <v>0</v>
      </c>
      <c r="Y184" s="111">
        <f t="shared" si="823"/>
        <v>0</v>
      </c>
      <c r="Z184" s="111">
        <f t="shared" si="823"/>
        <v>0</v>
      </c>
      <c r="AA184" s="114"/>
      <c r="AB184" s="111">
        <f t="shared" ref="AB184:AK184" si="824">ROUND(Q183*E$11/12,2)</f>
        <v>0</v>
      </c>
      <c r="AC184" s="111">
        <f t="shared" si="824"/>
        <v>0</v>
      </c>
      <c r="AD184" s="111">
        <f t="shared" si="824"/>
        <v>0</v>
      </c>
      <c r="AE184" s="111">
        <f t="shared" si="824"/>
        <v>0</v>
      </c>
      <c r="AF184" s="111">
        <f t="shared" si="824"/>
        <v>0</v>
      </c>
      <c r="AG184" s="111">
        <f t="shared" si="824"/>
        <v>0</v>
      </c>
      <c r="AH184" s="111">
        <f t="shared" si="824"/>
        <v>0</v>
      </c>
      <c r="AI184" s="111">
        <f t="shared" si="824"/>
        <v>0</v>
      </c>
      <c r="AJ184" s="111">
        <f t="shared" si="824"/>
        <v>0</v>
      </c>
      <c r="AK184" s="111">
        <f t="shared" si="824"/>
        <v>0</v>
      </c>
      <c r="AL184" s="111">
        <f t="shared" si="22"/>
        <v>0</v>
      </c>
      <c r="AM184" s="115"/>
      <c r="AN184" s="111">
        <f t="shared" ref="AN184:AW184" si="825">IF(Q183&gt;0,IF((Q183+AB184)&lt;E$12,Q183+AB184,E$12),0)</f>
        <v>0</v>
      </c>
      <c r="AO184" s="111">
        <f t="shared" si="825"/>
        <v>0</v>
      </c>
      <c r="AP184" s="111">
        <f t="shared" si="825"/>
        <v>0</v>
      </c>
      <c r="AQ184" s="111">
        <f t="shared" si="825"/>
        <v>0</v>
      </c>
      <c r="AR184" s="111">
        <f t="shared" si="825"/>
        <v>0</v>
      </c>
      <c r="AS184" s="111">
        <f t="shared" si="825"/>
        <v>0</v>
      </c>
      <c r="AT184" s="111">
        <f t="shared" si="825"/>
        <v>0</v>
      </c>
      <c r="AU184" s="111">
        <f t="shared" si="825"/>
        <v>0</v>
      </c>
      <c r="AV184" s="111">
        <f t="shared" si="825"/>
        <v>0</v>
      </c>
      <c r="AW184" s="111">
        <f t="shared" si="825"/>
        <v>0</v>
      </c>
      <c r="AX184" s="111">
        <f t="shared" si="24"/>
        <v>0</v>
      </c>
      <c r="AY184" s="111"/>
      <c r="AZ184" s="113">
        <f t="shared" si="25"/>
        <v>0</v>
      </c>
      <c r="BA184" s="111">
        <f t="shared" ref="BA184:BI184" si="826">IF(R183&lt;=0,0,IF($C184&lt;=SUM($AZ184:AZ184),0,IF(AO184+$C184-SUM($AZ184:AZ184)&gt;R183+AC184,R183+AC184-AO184,$C184-SUM($AZ184:AZ184))))</f>
        <v>0</v>
      </c>
      <c r="BB184" s="111">
        <f t="shared" si="826"/>
        <v>0</v>
      </c>
      <c r="BC184" s="111">
        <f t="shared" si="826"/>
        <v>0</v>
      </c>
      <c r="BD184" s="111">
        <f t="shared" si="826"/>
        <v>0</v>
      </c>
      <c r="BE184" s="111">
        <f t="shared" si="826"/>
        <v>0</v>
      </c>
      <c r="BF184" s="111">
        <f t="shared" si="826"/>
        <v>0</v>
      </c>
      <c r="BG184" s="111">
        <f t="shared" si="826"/>
        <v>0</v>
      </c>
      <c r="BH184" s="111">
        <f t="shared" si="826"/>
        <v>0</v>
      </c>
      <c r="BI184" s="111">
        <f t="shared" si="826"/>
        <v>0</v>
      </c>
      <c r="BJ184" s="53"/>
      <c r="BK184" s="53"/>
    </row>
    <row r="185" ht="10.5" customHeight="1">
      <c r="A185" s="107" t="str">
        <f t="shared" si="16"/>
        <v/>
      </c>
      <c r="B185" s="108" t="str">
        <f t="shared" si="17"/>
        <v>#N/A</v>
      </c>
      <c r="C185" s="109" t="str">
        <f t="shared" si="18"/>
        <v/>
      </c>
      <c r="D185" s="110"/>
      <c r="E185" s="111">
        <f t="shared" ref="E185:N185" si="827">AN185+AZ185</f>
        <v>0</v>
      </c>
      <c r="F185" s="111">
        <f t="shared" si="827"/>
        <v>0</v>
      </c>
      <c r="G185" s="111">
        <f t="shared" si="827"/>
        <v>0</v>
      </c>
      <c r="H185" s="111">
        <f t="shared" si="827"/>
        <v>0</v>
      </c>
      <c r="I185" s="111">
        <f t="shared" si="827"/>
        <v>0</v>
      </c>
      <c r="J185" s="111">
        <f t="shared" si="827"/>
        <v>0</v>
      </c>
      <c r="K185" s="111">
        <f t="shared" si="827"/>
        <v>0</v>
      </c>
      <c r="L185" s="111">
        <f t="shared" si="827"/>
        <v>0</v>
      </c>
      <c r="M185" s="111">
        <f t="shared" si="827"/>
        <v>0</v>
      </c>
      <c r="N185" s="111">
        <f t="shared" si="827"/>
        <v>0</v>
      </c>
      <c r="O185" s="112"/>
      <c r="P185" s="111">
        <f t="shared" si="11"/>
        <v>0</v>
      </c>
      <c r="Q185" s="111">
        <f t="shared" ref="Q185:Z185" si="828">IF(E$10=0,0,ROUND(Q184-(E185-AB185),2))</f>
        <v>0</v>
      </c>
      <c r="R185" s="111">
        <f t="shared" si="828"/>
        <v>0</v>
      </c>
      <c r="S185" s="111">
        <f t="shared" si="828"/>
        <v>0</v>
      </c>
      <c r="T185" s="111">
        <f t="shared" si="828"/>
        <v>0</v>
      </c>
      <c r="U185" s="111">
        <f t="shared" si="828"/>
        <v>0</v>
      </c>
      <c r="V185" s="111">
        <f t="shared" si="828"/>
        <v>0</v>
      </c>
      <c r="W185" s="111">
        <f t="shared" si="828"/>
        <v>0</v>
      </c>
      <c r="X185" s="111">
        <f t="shared" si="828"/>
        <v>0</v>
      </c>
      <c r="Y185" s="111">
        <f t="shared" si="828"/>
        <v>0</v>
      </c>
      <c r="Z185" s="111">
        <f t="shared" si="828"/>
        <v>0</v>
      </c>
      <c r="AA185" s="114"/>
      <c r="AB185" s="111">
        <f t="shared" ref="AB185:AK185" si="829">ROUND(Q184*E$11/12,2)</f>
        <v>0</v>
      </c>
      <c r="AC185" s="111">
        <f t="shared" si="829"/>
        <v>0</v>
      </c>
      <c r="AD185" s="111">
        <f t="shared" si="829"/>
        <v>0</v>
      </c>
      <c r="AE185" s="111">
        <f t="shared" si="829"/>
        <v>0</v>
      </c>
      <c r="AF185" s="111">
        <f t="shared" si="829"/>
        <v>0</v>
      </c>
      <c r="AG185" s="111">
        <f t="shared" si="829"/>
        <v>0</v>
      </c>
      <c r="AH185" s="111">
        <f t="shared" si="829"/>
        <v>0</v>
      </c>
      <c r="AI185" s="111">
        <f t="shared" si="829"/>
        <v>0</v>
      </c>
      <c r="AJ185" s="111">
        <f t="shared" si="829"/>
        <v>0</v>
      </c>
      <c r="AK185" s="111">
        <f t="shared" si="829"/>
        <v>0</v>
      </c>
      <c r="AL185" s="111">
        <f t="shared" si="22"/>
        <v>0</v>
      </c>
      <c r="AM185" s="115"/>
      <c r="AN185" s="111">
        <f t="shared" ref="AN185:AW185" si="830">IF(Q184&gt;0,IF((Q184+AB185)&lt;E$12,Q184+AB185,E$12),0)</f>
        <v>0</v>
      </c>
      <c r="AO185" s="111">
        <f t="shared" si="830"/>
        <v>0</v>
      </c>
      <c r="AP185" s="111">
        <f t="shared" si="830"/>
        <v>0</v>
      </c>
      <c r="AQ185" s="111">
        <f t="shared" si="830"/>
        <v>0</v>
      </c>
      <c r="AR185" s="111">
        <f t="shared" si="830"/>
        <v>0</v>
      </c>
      <c r="AS185" s="111">
        <f t="shared" si="830"/>
        <v>0</v>
      </c>
      <c r="AT185" s="111">
        <f t="shared" si="830"/>
        <v>0</v>
      </c>
      <c r="AU185" s="111">
        <f t="shared" si="830"/>
        <v>0</v>
      </c>
      <c r="AV185" s="111">
        <f t="shared" si="830"/>
        <v>0</v>
      </c>
      <c r="AW185" s="111">
        <f t="shared" si="830"/>
        <v>0</v>
      </c>
      <c r="AX185" s="111">
        <f t="shared" si="24"/>
        <v>0</v>
      </c>
      <c r="AY185" s="111"/>
      <c r="AZ185" s="113">
        <f t="shared" si="25"/>
        <v>0</v>
      </c>
      <c r="BA185" s="111">
        <f t="shared" ref="BA185:BI185" si="831">IF(R184&lt;=0,0,IF($C185&lt;=SUM($AZ185:AZ185),0,IF(AO185+$C185-SUM($AZ185:AZ185)&gt;R184+AC185,R184+AC185-AO185,$C185-SUM($AZ185:AZ185))))</f>
        <v>0</v>
      </c>
      <c r="BB185" s="111">
        <f t="shared" si="831"/>
        <v>0</v>
      </c>
      <c r="BC185" s="111">
        <f t="shared" si="831"/>
        <v>0</v>
      </c>
      <c r="BD185" s="111">
        <f t="shared" si="831"/>
        <v>0</v>
      </c>
      <c r="BE185" s="111">
        <f t="shared" si="831"/>
        <v>0</v>
      </c>
      <c r="BF185" s="111">
        <f t="shared" si="831"/>
        <v>0</v>
      </c>
      <c r="BG185" s="111">
        <f t="shared" si="831"/>
        <v>0</v>
      </c>
      <c r="BH185" s="111">
        <f t="shared" si="831"/>
        <v>0</v>
      </c>
      <c r="BI185" s="111">
        <f t="shared" si="831"/>
        <v>0</v>
      </c>
      <c r="BJ185" s="53"/>
      <c r="BK185" s="53"/>
    </row>
    <row r="186" ht="10.5" customHeight="1">
      <c r="A186" s="107" t="str">
        <f t="shared" si="16"/>
        <v/>
      </c>
      <c r="B186" s="108" t="str">
        <f t="shared" si="17"/>
        <v>#N/A</v>
      </c>
      <c r="C186" s="109" t="str">
        <f t="shared" si="18"/>
        <v/>
      </c>
      <c r="D186" s="110"/>
      <c r="E186" s="111">
        <f t="shared" ref="E186:N186" si="832">AN186+AZ186</f>
        <v>0</v>
      </c>
      <c r="F186" s="111">
        <f t="shared" si="832"/>
        <v>0</v>
      </c>
      <c r="G186" s="111">
        <f t="shared" si="832"/>
        <v>0</v>
      </c>
      <c r="H186" s="111">
        <f t="shared" si="832"/>
        <v>0</v>
      </c>
      <c r="I186" s="111">
        <f t="shared" si="832"/>
        <v>0</v>
      </c>
      <c r="J186" s="111">
        <f t="shared" si="832"/>
        <v>0</v>
      </c>
      <c r="K186" s="111">
        <f t="shared" si="832"/>
        <v>0</v>
      </c>
      <c r="L186" s="111">
        <f t="shared" si="832"/>
        <v>0</v>
      </c>
      <c r="M186" s="111">
        <f t="shared" si="832"/>
        <v>0</v>
      </c>
      <c r="N186" s="111">
        <f t="shared" si="832"/>
        <v>0</v>
      </c>
      <c r="O186" s="112"/>
      <c r="P186" s="111">
        <f t="shared" si="11"/>
        <v>0</v>
      </c>
      <c r="Q186" s="111">
        <f t="shared" ref="Q186:Z186" si="833">IF(E$10=0,0,ROUND(Q185-(E186-AB186),2))</f>
        <v>0</v>
      </c>
      <c r="R186" s="111">
        <f t="shared" si="833"/>
        <v>0</v>
      </c>
      <c r="S186" s="111">
        <f t="shared" si="833"/>
        <v>0</v>
      </c>
      <c r="T186" s="111">
        <f t="shared" si="833"/>
        <v>0</v>
      </c>
      <c r="U186" s="111">
        <f t="shared" si="833"/>
        <v>0</v>
      </c>
      <c r="V186" s="111">
        <f t="shared" si="833"/>
        <v>0</v>
      </c>
      <c r="W186" s="111">
        <f t="shared" si="833"/>
        <v>0</v>
      </c>
      <c r="X186" s="111">
        <f t="shared" si="833"/>
        <v>0</v>
      </c>
      <c r="Y186" s="111">
        <f t="shared" si="833"/>
        <v>0</v>
      </c>
      <c r="Z186" s="111">
        <f t="shared" si="833"/>
        <v>0</v>
      </c>
      <c r="AA186" s="114"/>
      <c r="AB186" s="111">
        <f t="shared" ref="AB186:AK186" si="834">ROUND(Q185*E$11/12,2)</f>
        <v>0</v>
      </c>
      <c r="AC186" s="111">
        <f t="shared" si="834"/>
        <v>0</v>
      </c>
      <c r="AD186" s="111">
        <f t="shared" si="834"/>
        <v>0</v>
      </c>
      <c r="AE186" s="111">
        <f t="shared" si="834"/>
        <v>0</v>
      </c>
      <c r="AF186" s="111">
        <f t="shared" si="834"/>
        <v>0</v>
      </c>
      <c r="AG186" s="111">
        <f t="shared" si="834"/>
        <v>0</v>
      </c>
      <c r="AH186" s="111">
        <f t="shared" si="834"/>
        <v>0</v>
      </c>
      <c r="AI186" s="111">
        <f t="shared" si="834"/>
        <v>0</v>
      </c>
      <c r="AJ186" s="111">
        <f t="shared" si="834"/>
        <v>0</v>
      </c>
      <c r="AK186" s="111">
        <f t="shared" si="834"/>
        <v>0</v>
      </c>
      <c r="AL186" s="111">
        <f t="shared" si="22"/>
        <v>0</v>
      </c>
      <c r="AM186" s="115"/>
      <c r="AN186" s="111">
        <f t="shared" ref="AN186:AW186" si="835">IF(Q185&gt;0,IF((Q185+AB186)&lt;E$12,Q185+AB186,E$12),0)</f>
        <v>0</v>
      </c>
      <c r="AO186" s="111">
        <f t="shared" si="835"/>
        <v>0</v>
      </c>
      <c r="AP186" s="111">
        <f t="shared" si="835"/>
        <v>0</v>
      </c>
      <c r="AQ186" s="111">
        <f t="shared" si="835"/>
        <v>0</v>
      </c>
      <c r="AR186" s="111">
        <f t="shared" si="835"/>
        <v>0</v>
      </c>
      <c r="AS186" s="111">
        <f t="shared" si="835"/>
        <v>0</v>
      </c>
      <c r="AT186" s="111">
        <f t="shared" si="835"/>
        <v>0</v>
      </c>
      <c r="AU186" s="111">
        <f t="shared" si="835"/>
        <v>0</v>
      </c>
      <c r="AV186" s="111">
        <f t="shared" si="835"/>
        <v>0</v>
      </c>
      <c r="AW186" s="111">
        <f t="shared" si="835"/>
        <v>0</v>
      </c>
      <c r="AX186" s="111">
        <f t="shared" si="24"/>
        <v>0</v>
      </c>
      <c r="AY186" s="111"/>
      <c r="AZ186" s="113">
        <f t="shared" si="25"/>
        <v>0</v>
      </c>
      <c r="BA186" s="111">
        <f t="shared" ref="BA186:BI186" si="836">IF(R185&lt;=0,0,IF($C186&lt;=SUM($AZ186:AZ186),0,IF(AO186+$C186-SUM($AZ186:AZ186)&gt;R185+AC186,R185+AC186-AO186,$C186-SUM($AZ186:AZ186))))</f>
        <v>0</v>
      </c>
      <c r="BB186" s="111">
        <f t="shared" si="836"/>
        <v>0</v>
      </c>
      <c r="BC186" s="111">
        <f t="shared" si="836"/>
        <v>0</v>
      </c>
      <c r="BD186" s="111">
        <f t="shared" si="836"/>
        <v>0</v>
      </c>
      <c r="BE186" s="111">
        <f t="shared" si="836"/>
        <v>0</v>
      </c>
      <c r="BF186" s="111">
        <f t="shared" si="836"/>
        <v>0</v>
      </c>
      <c r="BG186" s="111">
        <f t="shared" si="836"/>
        <v>0</v>
      </c>
      <c r="BH186" s="111">
        <f t="shared" si="836"/>
        <v>0</v>
      </c>
      <c r="BI186" s="111">
        <f t="shared" si="836"/>
        <v>0</v>
      </c>
      <c r="BJ186" s="53"/>
      <c r="BK186" s="53"/>
    </row>
    <row r="187" ht="10.5" customHeight="1">
      <c r="A187" s="107" t="str">
        <f t="shared" si="16"/>
        <v/>
      </c>
      <c r="B187" s="108" t="str">
        <f t="shared" si="17"/>
        <v>#N/A</v>
      </c>
      <c r="C187" s="109" t="str">
        <f t="shared" si="18"/>
        <v/>
      </c>
      <c r="D187" s="110"/>
      <c r="E187" s="111">
        <f t="shared" ref="E187:N187" si="837">AN187+AZ187</f>
        <v>0</v>
      </c>
      <c r="F187" s="111">
        <f t="shared" si="837"/>
        <v>0</v>
      </c>
      <c r="G187" s="111">
        <f t="shared" si="837"/>
        <v>0</v>
      </c>
      <c r="H187" s="111">
        <f t="shared" si="837"/>
        <v>0</v>
      </c>
      <c r="I187" s="111">
        <f t="shared" si="837"/>
        <v>0</v>
      </c>
      <c r="J187" s="111">
        <f t="shared" si="837"/>
        <v>0</v>
      </c>
      <c r="K187" s="111">
        <f t="shared" si="837"/>
        <v>0</v>
      </c>
      <c r="L187" s="111">
        <f t="shared" si="837"/>
        <v>0</v>
      </c>
      <c r="M187" s="111">
        <f t="shared" si="837"/>
        <v>0</v>
      </c>
      <c r="N187" s="111">
        <f t="shared" si="837"/>
        <v>0</v>
      </c>
      <c r="O187" s="112"/>
      <c r="P187" s="111">
        <f t="shared" si="11"/>
        <v>0</v>
      </c>
      <c r="Q187" s="111">
        <f t="shared" ref="Q187:Z187" si="838">IF(E$10=0,0,ROUND(Q186-(E187-AB187),2))</f>
        <v>0</v>
      </c>
      <c r="R187" s="111">
        <f t="shared" si="838"/>
        <v>0</v>
      </c>
      <c r="S187" s="111">
        <f t="shared" si="838"/>
        <v>0</v>
      </c>
      <c r="T187" s="111">
        <f t="shared" si="838"/>
        <v>0</v>
      </c>
      <c r="U187" s="111">
        <f t="shared" si="838"/>
        <v>0</v>
      </c>
      <c r="V187" s="111">
        <f t="shared" si="838"/>
        <v>0</v>
      </c>
      <c r="W187" s="111">
        <f t="shared" si="838"/>
        <v>0</v>
      </c>
      <c r="X187" s="111">
        <f t="shared" si="838"/>
        <v>0</v>
      </c>
      <c r="Y187" s="111">
        <f t="shared" si="838"/>
        <v>0</v>
      </c>
      <c r="Z187" s="111">
        <f t="shared" si="838"/>
        <v>0</v>
      </c>
      <c r="AA187" s="114"/>
      <c r="AB187" s="111">
        <f t="shared" ref="AB187:AK187" si="839">ROUND(Q186*E$11/12,2)</f>
        <v>0</v>
      </c>
      <c r="AC187" s="111">
        <f t="shared" si="839"/>
        <v>0</v>
      </c>
      <c r="AD187" s="111">
        <f t="shared" si="839"/>
        <v>0</v>
      </c>
      <c r="AE187" s="111">
        <f t="shared" si="839"/>
        <v>0</v>
      </c>
      <c r="AF187" s="111">
        <f t="shared" si="839"/>
        <v>0</v>
      </c>
      <c r="AG187" s="111">
        <f t="shared" si="839"/>
        <v>0</v>
      </c>
      <c r="AH187" s="111">
        <f t="shared" si="839"/>
        <v>0</v>
      </c>
      <c r="AI187" s="111">
        <f t="shared" si="839"/>
        <v>0</v>
      </c>
      <c r="AJ187" s="111">
        <f t="shared" si="839"/>
        <v>0</v>
      </c>
      <c r="AK187" s="111">
        <f t="shared" si="839"/>
        <v>0</v>
      </c>
      <c r="AL187" s="111">
        <f t="shared" si="22"/>
        <v>0</v>
      </c>
      <c r="AM187" s="115"/>
      <c r="AN187" s="111">
        <f t="shared" ref="AN187:AW187" si="840">IF(Q186&gt;0,IF((Q186+AB187)&lt;E$12,Q186+AB187,E$12),0)</f>
        <v>0</v>
      </c>
      <c r="AO187" s="111">
        <f t="shared" si="840"/>
        <v>0</v>
      </c>
      <c r="AP187" s="111">
        <f t="shared" si="840"/>
        <v>0</v>
      </c>
      <c r="AQ187" s="111">
        <f t="shared" si="840"/>
        <v>0</v>
      </c>
      <c r="AR187" s="111">
        <f t="shared" si="840"/>
        <v>0</v>
      </c>
      <c r="AS187" s="111">
        <f t="shared" si="840"/>
        <v>0</v>
      </c>
      <c r="AT187" s="111">
        <f t="shared" si="840"/>
        <v>0</v>
      </c>
      <c r="AU187" s="111">
        <f t="shared" si="840"/>
        <v>0</v>
      </c>
      <c r="AV187" s="111">
        <f t="shared" si="840"/>
        <v>0</v>
      </c>
      <c r="AW187" s="111">
        <f t="shared" si="840"/>
        <v>0</v>
      </c>
      <c r="AX187" s="111">
        <f t="shared" si="24"/>
        <v>0</v>
      </c>
      <c r="AY187" s="111"/>
      <c r="AZ187" s="113">
        <f t="shared" si="25"/>
        <v>0</v>
      </c>
      <c r="BA187" s="111">
        <f t="shared" ref="BA187:BI187" si="841">IF(R186&lt;=0,0,IF($C187&lt;=SUM($AZ187:AZ187),0,IF(AO187+$C187-SUM($AZ187:AZ187)&gt;R186+AC187,R186+AC187-AO187,$C187-SUM($AZ187:AZ187))))</f>
        <v>0</v>
      </c>
      <c r="BB187" s="111">
        <f t="shared" si="841"/>
        <v>0</v>
      </c>
      <c r="BC187" s="111">
        <f t="shared" si="841"/>
        <v>0</v>
      </c>
      <c r="BD187" s="111">
        <f t="shared" si="841"/>
        <v>0</v>
      </c>
      <c r="BE187" s="111">
        <f t="shared" si="841"/>
        <v>0</v>
      </c>
      <c r="BF187" s="111">
        <f t="shared" si="841"/>
        <v>0</v>
      </c>
      <c r="BG187" s="111">
        <f t="shared" si="841"/>
        <v>0</v>
      </c>
      <c r="BH187" s="111">
        <f t="shared" si="841"/>
        <v>0</v>
      </c>
      <c r="BI187" s="111">
        <f t="shared" si="841"/>
        <v>0</v>
      </c>
      <c r="BJ187" s="53"/>
      <c r="BK187" s="53"/>
    </row>
    <row r="188" ht="10.5" customHeight="1">
      <c r="A188" s="107" t="str">
        <f t="shared" si="16"/>
        <v/>
      </c>
      <c r="B188" s="108" t="str">
        <f t="shared" si="17"/>
        <v>#N/A</v>
      </c>
      <c r="C188" s="109" t="str">
        <f t="shared" si="18"/>
        <v/>
      </c>
      <c r="D188" s="110"/>
      <c r="E188" s="111">
        <f t="shared" ref="E188:N188" si="842">AN188+AZ188</f>
        <v>0</v>
      </c>
      <c r="F188" s="111">
        <f t="shared" si="842"/>
        <v>0</v>
      </c>
      <c r="G188" s="111">
        <f t="shared" si="842"/>
        <v>0</v>
      </c>
      <c r="H188" s="111">
        <f t="shared" si="842"/>
        <v>0</v>
      </c>
      <c r="I188" s="111">
        <f t="shared" si="842"/>
        <v>0</v>
      </c>
      <c r="J188" s="111">
        <f t="shared" si="842"/>
        <v>0</v>
      </c>
      <c r="K188" s="111">
        <f t="shared" si="842"/>
        <v>0</v>
      </c>
      <c r="L188" s="111">
        <f t="shared" si="842"/>
        <v>0</v>
      </c>
      <c r="M188" s="111">
        <f t="shared" si="842"/>
        <v>0</v>
      </c>
      <c r="N188" s="111">
        <f t="shared" si="842"/>
        <v>0</v>
      </c>
      <c r="O188" s="112"/>
      <c r="P188" s="111">
        <f t="shared" si="11"/>
        <v>0</v>
      </c>
      <c r="Q188" s="111">
        <f t="shared" ref="Q188:Z188" si="843">IF(E$10=0,0,ROUND(Q187-(E188-AB188),2))</f>
        <v>0</v>
      </c>
      <c r="R188" s="111">
        <f t="shared" si="843"/>
        <v>0</v>
      </c>
      <c r="S188" s="111">
        <f t="shared" si="843"/>
        <v>0</v>
      </c>
      <c r="T188" s="111">
        <f t="shared" si="843"/>
        <v>0</v>
      </c>
      <c r="U188" s="111">
        <f t="shared" si="843"/>
        <v>0</v>
      </c>
      <c r="V188" s="111">
        <f t="shared" si="843"/>
        <v>0</v>
      </c>
      <c r="W188" s="111">
        <f t="shared" si="843"/>
        <v>0</v>
      </c>
      <c r="X188" s="111">
        <f t="shared" si="843"/>
        <v>0</v>
      </c>
      <c r="Y188" s="111">
        <f t="shared" si="843"/>
        <v>0</v>
      </c>
      <c r="Z188" s="111">
        <f t="shared" si="843"/>
        <v>0</v>
      </c>
      <c r="AA188" s="114"/>
      <c r="AB188" s="111">
        <f t="shared" ref="AB188:AK188" si="844">ROUND(Q187*E$11/12,2)</f>
        <v>0</v>
      </c>
      <c r="AC188" s="111">
        <f t="shared" si="844"/>
        <v>0</v>
      </c>
      <c r="AD188" s="111">
        <f t="shared" si="844"/>
        <v>0</v>
      </c>
      <c r="AE188" s="111">
        <f t="shared" si="844"/>
        <v>0</v>
      </c>
      <c r="AF188" s="111">
        <f t="shared" si="844"/>
        <v>0</v>
      </c>
      <c r="AG188" s="111">
        <f t="shared" si="844"/>
        <v>0</v>
      </c>
      <c r="AH188" s="111">
        <f t="shared" si="844"/>
        <v>0</v>
      </c>
      <c r="AI188" s="111">
        <f t="shared" si="844"/>
        <v>0</v>
      </c>
      <c r="AJ188" s="111">
        <f t="shared" si="844"/>
        <v>0</v>
      </c>
      <c r="AK188" s="111">
        <f t="shared" si="844"/>
        <v>0</v>
      </c>
      <c r="AL188" s="111">
        <f t="shared" si="22"/>
        <v>0</v>
      </c>
      <c r="AM188" s="115"/>
      <c r="AN188" s="111">
        <f t="shared" ref="AN188:AW188" si="845">IF(Q187&gt;0,IF((Q187+AB188)&lt;E$12,Q187+AB188,E$12),0)</f>
        <v>0</v>
      </c>
      <c r="AO188" s="111">
        <f t="shared" si="845"/>
        <v>0</v>
      </c>
      <c r="AP188" s="111">
        <f t="shared" si="845"/>
        <v>0</v>
      </c>
      <c r="AQ188" s="111">
        <f t="shared" si="845"/>
        <v>0</v>
      </c>
      <c r="AR188" s="111">
        <f t="shared" si="845"/>
        <v>0</v>
      </c>
      <c r="AS188" s="111">
        <f t="shared" si="845"/>
        <v>0</v>
      </c>
      <c r="AT188" s="111">
        <f t="shared" si="845"/>
        <v>0</v>
      </c>
      <c r="AU188" s="111">
        <f t="shared" si="845"/>
        <v>0</v>
      </c>
      <c r="AV188" s="111">
        <f t="shared" si="845"/>
        <v>0</v>
      </c>
      <c r="AW188" s="111">
        <f t="shared" si="845"/>
        <v>0</v>
      </c>
      <c r="AX188" s="111">
        <f t="shared" si="24"/>
        <v>0</v>
      </c>
      <c r="AY188" s="111"/>
      <c r="AZ188" s="113">
        <f t="shared" si="25"/>
        <v>0</v>
      </c>
      <c r="BA188" s="111">
        <f t="shared" ref="BA188:BI188" si="846">IF(R187&lt;=0,0,IF($C188&lt;=SUM($AZ188:AZ188),0,IF(AO188+$C188-SUM($AZ188:AZ188)&gt;R187+AC188,R187+AC188-AO188,$C188-SUM($AZ188:AZ188))))</f>
        <v>0</v>
      </c>
      <c r="BB188" s="111">
        <f t="shared" si="846"/>
        <v>0</v>
      </c>
      <c r="BC188" s="111">
        <f t="shared" si="846"/>
        <v>0</v>
      </c>
      <c r="BD188" s="111">
        <f t="shared" si="846"/>
        <v>0</v>
      </c>
      <c r="BE188" s="111">
        <f t="shared" si="846"/>
        <v>0</v>
      </c>
      <c r="BF188" s="111">
        <f t="shared" si="846"/>
        <v>0</v>
      </c>
      <c r="BG188" s="111">
        <f t="shared" si="846"/>
        <v>0</v>
      </c>
      <c r="BH188" s="111">
        <f t="shared" si="846"/>
        <v>0</v>
      </c>
      <c r="BI188" s="111">
        <f t="shared" si="846"/>
        <v>0</v>
      </c>
      <c r="BJ188" s="53"/>
      <c r="BK188" s="53"/>
    </row>
    <row r="189" ht="10.5" customHeight="1">
      <c r="A189" s="107" t="str">
        <f t="shared" si="16"/>
        <v/>
      </c>
      <c r="B189" s="108" t="str">
        <f t="shared" si="17"/>
        <v>#N/A</v>
      </c>
      <c r="C189" s="109" t="str">
        <f t="shared" si="18"/>
        <v/>
      </c>
      <c r="D189" s="110"/>
      <c r="E189" s="111">
        <f t="shared" ref="E189:N189" si="847">AN189+AZ189</f>
        <v>0</v>
      </c>
      <c r="F189" s="111">
        <f t="shared" si="847"/>
        <v>0</v>
      </c>
      <c r="G189" s="111">
        <f t="shared" si="847"/>
        <v>0</v>
      </c>
      <c r="H189" s="111">
        <f t="shared" si="847"/>
        <v>0</v>
      </c>
      <c r="I189" s="111">
        <f t="shared" si="847"/>
        <v>0</v>
      </c>
      <c r="J189" s="111">
        <f t="shared" si="847"/>
        <v>0</v>
      </c>
      <c r="K189" s="111">
        <f t="shared" si="847"/>
        <v>0</v>
      </c>
      <c r="L189" s="111">
        <f t="shared" si="847"/>
        <v>0</v>
      </c>
      <c r="M189" s="111">
        <f t="shared" si="847"/>
        <v>0</v>
      </c>
      <c r="N189" s="111">
        <f t="shared" si="847"/>
        <v>0</v>
      </c>
      <c r="O189" s="112"/>
      <c r="P189" s="111">
        <f t="shared" si="11"/>
        <v>0</v>
      </c>
      <c r="Q189" s="111">
        <f t="shared" ref="Q189:Z189" si="848">IF(E$10=0,0,ROUND(Q188-(E189-AB189),2))</f>
        <v>0</v>
      </c>
      <c r="R189" s="111">
        <f t="shared" si="848"/>
        <v>0</v>
      </c>
      <c r="S189" s="111">
        <f t="shared" si="848"/>
        <v>0</v>
      </c>
      <c r="T189" s="111">
        <f t="shared" si="848"/>
        <v>0</v>
      </c>
      <c r="U189" s="111">
        <f t="shared" si="848"/>
        <v>0</v>
      </c>
      <c r="V189" s="111">
        <f t="shared" si="848"/>
        <v>0</v>
      </c>
      <c r="W189" s="111">
        <f t="shared" si="848"/>
        <v>0</v>
      </c>
      <c r="X189" s="111">
        <f t="shared" si="848"/>
        <v>0</v>
      </c>
      <c r="Y189" s="111">
        <f t="shared" si="848"/>
        <v>0</v>
      </c>
      <c r="Z189" s="111">
        <f t="shared" si="848"/>
        <v>0</v>
      </c>
      <c r="AA189" s="114"/>
      <c r="AB189" s="111">
        <f t="shared" ref="AB189:AK189" si="849">ROUND(Q188*E$11/12,2)</f>
        <v>0</v>
      </c>
      <c r="AC189" s="111">
        <f t="shared" si="849"/>
        <v>0</v>
      </c>
      <c r="AD189" s="111">
        <f t="shared" si="849"/>
        <v>0</v>
      </c>
      <c r="AE189" s="111">
        <f t="shared" si="849"/>
        <v>0</v>
      </c>
      <c r="AF189" s="111">
        <f t="shared" si="849"/>
        <v>0</v>
      </c>
      <c r="AG189" s="111">
        <f t="shared" si="849"/>
        <v>0</v>
      </c>
      <c r="AH189" s="111">
        <f t="shared" si="849"/>
        <v>0</v>
      </c>
      <c r="AI189" s="111">
        <f t="shared" si="849"/>
        <v>0</v>
      </c>
      <c r="AJ189" s="111">
        <f t="shared" si="849"/>
        <v>0</v>
      </c>
      <c r="AK189" s="111">
        <f t="shared" si="849"/>
        <v>0</v>
      </c>
      <c r="AL189" s="111">
        <f t="shared" si="22"/>
        <v>0</v>
      </c>
      <c r="AM189" s="115"/>
      <c r="AN189" s="111">
        <f t="shared" ref="AN189:AW189" si="850">IF(Q188&gt;0,IF((Q188+AB189)&lt;E$12,Q188+AB189,E$12),0)</f>
        <v>0</v>
      </c>
      <c r="AO189" s="111">
        <f t="shared" si="850"/>
        <v>0</v>
      </c>
      <c r="AP189" s="111">
        <f t="shared" si="850"/>
        <v>0</v>
      </c>
      <c r="AQ189" s="111">
        <f t="shared" si="850"/>
        <v>0</v>
      </c>
      <c r="AR189" s="111">
        <f t="shared" si="850"/>
        <v>0</v>
      </c>
      <c r="AS189" s="111">
        <f t="shared" si="850"/>
        <v>0</v>
      </c>
      <c r="AT189" s="111">
        <f t="shared" si="850"/>
        <v>0</v>
      </c>
      <c r="AU189" s="111">
        <f t="shared" si="850"/>
        <v>0</v>
      </c>
      <c r="AV189" s="111">
        <f t="shared" si="850"/>
        <v>0</v>
      </c>
      <c r="AW189" s="111">
        <f t="shared" si="850"/>
        <v>0</v>
      </c>
      <c r="AX189" s="111">
        <f t="shared" si="24"/>
        <v>0</v>
      </c>
      <c r="AY189" s="111"/>
      <c r="AZ189" s="113">
        <f t="shared" si="25"/>
        <v>0</v>
      </c>
      <c r="BA189" s="111">
        <f t="shared" ref="BA189:BI189" si="851">IF(R188&lt;=0,0,IF($C189&lt;=SUM($AZ189:AZ189),0,IF(AO189+$C189-SUM($AZ189:AZ189)&gt;R188+AC189,R188+AC189-AO189,$C189-SUM($AZ189:AZ189))))</f>
        <v>0</v>
      </c>
      <c r="BB189" s="111">
        <f t="shared" si="851"/>
        <v>0</v>
      </c>
      <c r="BC189" s="111">
        <f t="shared" si="851"/>
        <v>0</v>
      </c>
      <c r="BD189" s="111">
        <f t="shared" si="851"/>
        <v>0</v>
      </c>
      <c r="BE189" s="111">
        <f t="shared" si="851"/>
        <v>0</v>
      </c>
      <c r="BF189" s="111">
        <f t="shared" si="851"/>
        <v>0</v>
      </c>
      <c r="BG189" s="111">
        <f t="shared" si="851"/>
        <v>0</v>
      </c>
      <c r="BH189" s="111">
        <f t="shared" si="851"/>
        <v>0</v>
      </c>
      <c r="BI189" s="111">
        <f t="shared" si="851"/>
        <v>0</v>
      </c>
      <c r="BJ189" s="53"/>
      <c r="BK189" s="53"/>
    </row>
    <row r="190" ht="10.5" customHeight="1">
      <c r="A190" s="107" t="str">
        <f t="shared" si="16"/>
        <v/>
      </c>
      <c r="B190" s="108" t="str">
        <f t="shared" si="17"/>
        <v>#N/A</v>
      </c>
      <c r="C190" s="109" t="str">
        <f t="shared" si="18"/>
        <v/>
      </c>
      <c r="D190" s="110"/>
      <c r="E190" s="111">
        <f t="shared" ref="E190:N190" si="852">AN190+AZ190</f>
        <v>0</v>
      </c>
      <c r="F190" s="111">
        <f t="shared" si="852"/>
        <v>0</v>
      </c>
      <c r="G190" s="111">
        <f t="shared" si="852"/>
        <v>0</v>
      </c>
      <c r="H190" s="111">
        <f t="shared" si="852"/>
        <v>0</v>
      </c>
      <c r="I190" s="111">
        <f t="shared" si="852"/>
        <v>0</v>
      </c>
      <c r="J190" s="111">
        <f t="shared" si="852"/>
        <v>0</v>
      </c>
      <c r="K190" s="111">
        <f t="shared" si="852"/>
        <v>0</v>
      </c>
      <c r="L190" s="111">
        <f t="shared" si="852"/>
        <v>0</v>
      </c>
      <c r="M190" s="111">
        <f t="shared" si="852"/>
        <v>0</v>
      </c>
      <c r="N190" s="111">
        <f t="shared" si="852"/>
        <v>0</v>
      </c>
      <c r="O190" s="112"/>
      <c r="P190" s="111">
        <f t="shared" si="11"/>
        <v>0</v>
      </c>
      <c r="Q190" s="111">
        <f t="shared" ref="Q190:Z190" si="853">IF(E$10=0,0,ROUND(Q189-(E190-AB190),2))</f>
        <v>0</v>
      </c>
      <c r="R190" s="111">
        <f t="shared" si="853"/>
        <v>0</v>
      </c>
      <c r="S190" s="111">
        <f t="shared" si="853"/>
        <v>0</v>
      </c>
      <c r="T190" s="111">
        <f t="shared" si="853"/>
        <v>0</v>
      </c>
      <c r="U190" s="111">
        <f t="shared" si="853"/>
        <v>0</v>
      </c>
      <c r="V190" s="111">
        <f t="shared" si="853"/>
        <v>0</v>
      </c>
      <c r="W190" s="111">
        <f t="shared" si="853"/>
        <v>0</v>
      </c>
      <c r="X190" s="111">
        <f t="shared" si="853"/>
        <v>0</v>
      </c>
      <c r="Y190" s="111">
        <f t="shared" si="853"/>
        <v>0</v>
      </c>
      <c r="Z190" s="111">
        <f t="shared" si="853"/>
        <v>0</v>
      </c>
      <c r="AA190" s="114"/>
      <c r="AB190" s="111">
        <f t="shared" ref="AB190:AK190" si="854">ROUND(Q189*E$11/12,2)</f>
        <v>0</v>
      </c>
      <c r="AC190" s="111">
        <f t="shared" si="854"/>
        <v>0</v>
      </c>
      <c r="AD190" s="111">
        <f t="shared" si="854"/>
        <v>0</v>
      </c>
      <c r="AE190" s="111">
        <f t="shared" si="854"/>
        <v>0</v>
      </c>
      <c r="AF190" s="111">
        <f t="shared" si="854"/>
        <v>0</v>
      </c>
      <c r="AG190" s="111">
        <f t="shared" si="854"/>
        <v>0</v>
      </c>
      <c r="AH190" s="111">
        <f t="shared" si="854"/>
        <v>0</v>
      </c>
      <c r="AI190" s="111">
        <f t="shared" si="854"/>
        <v>0</v>
      </c>
      <c r="AJ190" s="111">
        <f t="shared" si="854"/>
        <v>0</v>
      </c>
      <c r="AK190" s="111">
        <f t="shared" si="854"/>
        <v>0</v>
      </c>
      <c r="AL190" s="111">
        <f t="shared" si="22"/>
        <v>0</v>
      </c>
      <c r="AM190" s="115"/>
      <c r="AN190" s="111">
        <f t="shared" ref="AN190:AW190" si="855">IF(Q189&gt;0,IF((Q189+AB190)&lt;E$12,Q189+AB190,E$12),0)</f>
        <v>0</v>
      </c>
      <c r="AO190" s="111">
        <f t="shared" si="855"/>
        <v>0</v>
      </c>
      <c r="AP190" s="111">
        <f t="shared" si="855"/>
        <v>0</v>
      </c>
      <c r="AQ190" s="111">
        <f t="shared" si="855"/>
        <v>0</v>
      </c>
      <c r="AR190" s="111">
        <f t="shared" si="855"/>
        <v>0</v>
      </c>
      <c r="AS190" s="111">
        <f t="shared" si="855"/>
        <v>0</v>
      </c>
      <c r="AT190" s="111">
        <f t="shared" si="855"/>
        <v>0</v>
      </c>
      <c r="AU190" s="111">
        <f t="shared" si="855"/>
        <v>0</v>
      </c>
      <c r="AV190" s="111">
        <f t="shared" si="855"/>
        <v>0</v>
      </c>
      <c r="AW190" s="111">
        <f t="shared" si="855"/>
        <v>0</v>
      </c>
      <c r="AX190" s="111">
        <f t="shared" si="24"/>
        <v>0</v>
      </c>
      <c r="AY190" s="111"/>
      <c r="AZ190" s="113">
        <f t="shared" si="25"/>
        <v>0</v>
      </c>
      <c r="BA190" s="111">
        <f t="shared" ref="BA190:BI190" si="856">IF(R189&lt;=0,0,IF($C190&lt;=SUM($AZ190:AZ190),0,IF(AO190+$C190-SUM($AZ190:AZ190)&gt;R189+AC190,R189+AC190-AO190,$C190-SUM($AZ190:AZ190))))</f>
        <v>0</v>
      </c>
      <c r="BB190" s="111">
        <f t="shared" si="856"/>
        <v>0</v>
      </c>
      <c r="BC190" s="111">
        <f t="shared" si="856"/>
        <v>0</v>
      </c>
      <c r="BD190" s="111">
        <f t="shared" si="856"/>
        <v>0</v>
      </c>
      <c r="BE190" s="111">
        <f t="shared" si="856"/>
        <v>0</v>
      </c>
      <c r="BF190" s="111">
        <f t="shared" si="856"/>
        <v>0</v>
      </c>
      <c r="BG190" s="111">
        <f t="shared" si="856"/>
        <v>0</v>
      </c>
      <c r="BH190" s="111">
        <f t="shared" si="856"/>
        <v>0</v>
      </c>
      <c r="BI190" s="111">
        <f t="shared" si="856"/>
        <v>0</v>
      </c>
      <c r="BJ190" s="53"/>
      <c r="BK190" s="53"/>
    </row>
    <row r="191" ht="10.5" customHeight="1">
      <c r="A191" s="107" t="str">
        <f t="shared" si="16"/>
        <v/>
      </c>
      <c r="B191" s="108" t="str">
        <f t="shared" si="17"/>
        <v>#N/A</v>
      </c>
      <c r="C191" s="109" t="str">
        <f t="shared" si="18"/>
        <v/>
      </c>
      <c r="D191" s="110"/>
      <c r="E191" s="111">
        <f t="shared" ref="E191:N191" si="857">AN191+AZ191</f>
        <v>0</v>
      </c>
      <c r="F191" s="111">
        <f t="shared" si="857"/>
        <v>0</v>
      </c>
      <c r="G191" s="111">
        <f t="shared" si="857"/>
        <v>0</v>
      </c>
      <c r="H191" s="111">
        <f t="shared" si="857"/>
        <v>0</v>
      </c>
      <c r="I191" s="111">
        <f t="shared" si="857"/>
        <v>0</v>
      </c>
      <c r="J191" s="111">
        <f t="shared" si="857"/>
        <v>0</v>
      </c>
      <c r="K191" s="111">
        <f t="shared" si="857"/>
        <v>0</v>
      </c>
      <c r="L191" s="111">
        <f t="shared" si="857"/>
        <v>0</v>
      </c>
      <c r="M191" s="111">
        <f t="shared" si="857"/>
        <v>0</v>
      </c>
      <c r="N191" s="111">
        <f t="shared" si="857"/>
        <v>0</v>
      </c>
      <c r="O191" s="112"/>
      <c r="P191" s="111">
        <f t="shared" si="11"/>
        <v>0</v>
      </c>
      <c r="Q191" s="111">
        <f t="shared" ref="Q191:Z191" si="858">IF(E$10=0,0,ROUND(Q190-(E191-AB191),2))</f>
        <v>0</v>
      </c>
      <c r="R191" s="111">
        <f t="shared" si="858"/>
        <v>0</v>
      </c>
      <c r="S191" s="111">
        <f t="shared" si="858"/>
        <v>0</v>
      </c>
      <c r="T191" s="111">
        <f t="shared" si="858"/>
        <v>0</v>
      </c>
      <c r="U191" s="111">
        <f t="shared" si="858"/>
        <v>0</v>
      </c>
      <c r="V191" s="111">
        <f t="shared" si="858"/>
        <v>0</v>
      </c>
      <c r="W191" s="111">
        <f t="shared" si="858"/>
        <v>0</v>
      </c>
      <c r="X191" s="111">
        <f t="shared" si="858"/>
        <v>0</v>
      </c>
      <c r="Y191" s="111">
        <f t="shared" si="858"/>
        <v>0</v>
      </c>
      <c r="Z191" s="111">
        <f t="shared" si="858"/>
        <v>0</v>
      </c>
      <c r="AA191" s="114"/>
      <c r="AB191" s="111">
        <f t="shared" ref="AB191:AK191" si="859">ROUND(Q190*E$11/12,2)</f>
        <v>0</v>
      </c>
      <c r="AC191" s="111">
        <f t="shared" si="859"/>
        <v>0</v>
      </c>
      <c r="AD191" s="111">
        <f t="shared" si="859"/>
        <v>0</v>
      </c>
      <c r="AE191" s="111">
        <f t="shared" si="859"/>
        <v>0</v>
      </c>
      <c r="AF191" s="111">
        <f t="shared" si="859"/>
        <v>0</v>
      </c>
      <c r="AG191" s="111">
        <f t="shared" si="859"/>
        <v>0</v>
      </c>
      <c r="AH191" s="111">
        <f t="shared" si="859"/>
        <v>0</v>
      </c>
      <c r="AI191" s="111">
        <f t="shared" si="859"/>
        <v>0</v>
      </c>
      <c r="AJ191" s="111">
        <f t="shared" si="859"/>
        <v>0</v>
      </c>
      <c r="AK191" s="111">
        <f t="shared" si="859"/>
        <v>0</v>
      </c>
      <c r="AL191" s="111">
        <f t="shared" si="22"/>
        <v>0</v>
      </c>
      <c r="AM191" s="115"/>
      <c r="AN191" s="111">
        <f t="shared" ref="AN191:AW191" si="860">IF(Q190&gt;0,IF((Q190+AB191)&lt;E$12,Q190+AB191,E$12),0)</f>
        <v>0</v>
      </c>
      <c r="AO191" s="111">
        <f t="shared" si="860"/>
        <v>0</v>
      </c>
      <c r="AP191" s="111">
        <f t="shared" si="860"/>
        <v>0</v>
      </c>
      <c r="AQ191" s="111">
        <f t="shared" si="860"/>
        <v>0</v>
      </c>
      <c r="AR191" s="111">
        <f t="shared" si="860"/>
        <v>0</v>
      </c>
      <c r="AS191" s="111">
        <f t="shared" si="860"/>
        <v>0</v>
      </c>
      <c r="AT191" s="111">
        <f t="shared" si="860"/>
        <v>0</v>
      </c>
      <c r="AU191" s="111">
        <f t="shared" si="860"/>
        <v>0</v>
      </c>
      <c r="AV191" s="111">
        <f t="shared" si="860"/>
        <v>0</v>
      </c>
      <c r="AW191" s="111">
        <f t="shared" si="860"/>
        <v>0</v>
      </c>
      <c r="AX191" s="111">
        <f t="shared" si="24"/>
        <v>0</v>
      </c>
      <c r="AY191" s="111"/>
      <c r="AZ191" s="113">
        <f t="shared" si="25"/>
        <v>0</v>
      </c>
      <c r="BA191" s="111">
        <f t="shared" ref="BA191:BI191" si="861">IF(R190&lt;=0,0,IF($C191&lt;=SUM($AZ191:AZ191),0,IF(AO191+$C191-SUM($AZ191:AZ191)&gt;R190+AC191,R190+AC191-AO191,$C191-SUM($AZ191:AZ191))))</f>
        <v>0</v>
      </c>
      <c r="BB191" s="111">
        <f t="shared" si="861"/>
        <v>0</v>
      </c>
      <c r="BC191" s="111">
        <f t="shared" si="861"/>
        <v>0</v>
      </c>
      <c r="BD191" s="111">
        <f t="shared" si="861"/>
        <v>0</v>
      </c>
      <c r="BE191" s="111">
        <f t="shared" si="861"/>
        <v>0</v>
      </c>
      <c r="BF191" s="111">
        <f t="shared" si="861"/>
        <v>0</v>
      </c>
      <c r="BG191" s="111">
        <f t="shared" si="861"/>
        <v>0</v>
      </c>
      <c r="BH191" s="111">
        <f t="shared" si="861"/>
        <v>0</v>
      </c>
      <c r="BI191" s="111">
        <f t="shared" si="861"/>
        <v>0</v>
      </c>
      <c r="BJ191" s="53"/>
      <c r="BK191" s="53"/>
    </row>
    <row r="192" ht="10.5" customHeight="1">
      <c r="A192" s="107" t="str">
        <f t="shared" si="16"/>
        <v/>
      </c>
      <c r="B192" s="108" t="str">
        <f t="shared" si="17"/>
        <v>#N/A</v>
      </c>
      <c r="C192" s="109" t="str">
        <f t="shared" si="18"/>
        <v/>
      </c>
      <c r="D192" s="110"/>
      <c r="E192" s="111">
        <f t="shared" ref="E192:N192" si="862">AN192+AZ192</f>
        <v>0</v>
      </c>
      <c r="F192" s="111">
        <f t="shared" si="862"/>
        <v>0</v>
      </c>
      <c r="G192" s="111">
        <f t="shared" si="862"/>
        <v>0</v>
      </c>
      <c r="H192" s="111">
        <f t="shared" si="862"/>
        <v>0</v>
      </c>
      <c r="I192" s="111">
        <f t="shared" si="862"/>
        <v>0</v>
      </c>
      <c r="J192" s="111">
        <f t="shared" si="862"/>
        <v>0</v>
      </c>
      <c r="K192" s="111">
        <f t="shared" si="862"/>
        <v>0</v>
      </c>
      <c r="L192" s="111">
        <f t="shared" si="862"/>
        <v>0</v>
      </c>
      <c r="M192" s="111">
        <f t="shared" si="862"/>
        <v>0</v>
      </c>
      <c r="N192" s="111">
        <f t="shared" si="862"/>
        <v>0</v>
      </c>
      <c r="O192" s="112"/>
      <c r="P192" s="111">
        <f t="shared" si="11"/>
        <v>0</v>
      </c>
      <c r="Q192" s="111">
        <f t="shared" ref="Q192:Z192" si="863">IF(E$10=0,0,ROUND(Q191-(E192-AB192),2))</f>
        <v>0</v>
      </c>
      <c r="R192" s="111">
        <f t="shared" si="863"/>
        <v>0</v>
      </c>
      <c r="S192" s="111">
        <f t="shared" si="863"/>
        <v>0</v>
      </c>
      <c r="T192" s="111">
        <f t="shared" si="863"/>
        <v>0</v>
      </c>
      <c r="U192" s="111">
        <f t="shared" si="863"/>
        <v>0</v>
      </c>
      <c r="V192" s="111">
        <f t="shared" si="863"/>
        <v>0</v>
      </c>
      <c r="W192" s="111">
        <f t="shared" si="863"/>
        <v>0</v>
      </c>
      <c r="X192" s="111">
        <f t="shared" si="863"/>
        <v>0</v>
      </c>
      <c r="Y192" s="111">
        <f t="shared" si="863"/>
        <v>0</v>
      </c>
      <c r="Z192" s="111">
        <f t="shared" si="863"/>
        <v>0</v>
      </c>
      <c r="AA192" s="114"/>
      <c r="AB192" s="111">
        <f t="shared" ref="AB192:AK192" si="864">ROUND(Q191*E$11/12,2)</f>
        <v>0</v>
      </c>
      <c r="AC192" s="111">
        <f t="shared" si="864"/>
        <v>0</v>
      </c>
      <c r="AD192" s="111">
        <f t="shared" si="864"/>
        <v>0</v>
      </c>
      <c r="AE192" s="111">
        <f t="shared" si="864"/>
        <v>0</v>
      </c>
      <c r="AF192" s="111">
        <f t="shared" si="864"/>
        <v>0</v>
      </c>
      <c r="AG192" s="111">
        <f t="shared" si="864"/>
        <v>0</v>
      </c>
      <c r="AH192" s="111">
        <f t="shared" si="864"/>
        <v>0</v>
      </c>
      <c r="AI192" s="111">
        <f t="shared" si="864"/>
        <v>0</v>
      </c>
      <c r="AJ192" s="111">
        <f t="shared" si="864"/>
        <v>0</v>
      </c>
      <c r="AK192" s="111">
        <f t="shared" si="864"/>
        <v>0</v>
      </c>
      <c r="AL192" s="111">
        <f t="shared" si="22"/>
        <v>0</v>
      </c>
      <c r="AM192" s="115"/>
      <c r="AN192" s="111">
        <f t="shared" ref="AN192:AW192" si="865">IF(Q191&gt;0,IF((Q191+AB192)&lt;E$12,Q191+AB192,E$12),0)</f>
        <v>0</v>
      </c>
      <c r="AO192" s="111">
        <f t="shared" si="865"/>
        <v>0</v>
      </c>
      <c r="AP192" s="111">
        <f t="shared" si="865"/>
        <v>0</v>
      </c>
      <c r="AQ192" s="111">
        <f t="shared" si="865"/>
        <v>0</v>
      </c>
      <c r="AR192" s="111">
        <f t="shared" si="865"/>
        <v>0</v>
      </c>
      <c r="AS192" s="111">
        <f t="shared" si="865"/>
        <v>0</v>
      </c>
      <c r="AT192" s="111">
        <f t="shared" si="865"/>
        <v>0</v>
      </c>
      <c r="AU192" s="111">
        <f t="shared" si="865"/>
        <v>0</v>
      </c>
      <c r="AV192" s="111">
        <f t="shared" si="865"/>
        <v>0</v>
      </c>
      <c r="AW192" s="111">
        <f t="shared" si="865"/>
        <v>0</v>
      </c>
      <c r="AX192" s="111">
        <f t="shared" si="24"/>
        <v>0</v>
      </c>
      <c r="AY192" s="111"/>
      <c r="AZ192" s="113">
        <f t="shared" si="25"/>
        <v>0</v>
      </c>
      <c r="BA192" s="111">
        <f t="shared" ref="BA192:BI192" si="866">IF(R191&lt;=0,0,IF($C192&lt;=SUM($AZ192:AZ192),0,IF(AO192+$C192-SUM($AZ192:AZ192)&gt;R191+AC192,R191+AC192-AO192,$C192-SUM($AZ192:AZ192))))</f>
        <v>0</v>
      </c>
      <c r="BB192" s="111">
        <f t="shared" si="866"/>
        <v>0</v>
      </c>
      <c r="BC192" s="111">
        <f t="shared" si="866"/>
        <v>0</v>
      </c>
      <c r="BD192" s="111">
        <f t="shared" si="866"/>
        <v>0</v>
      </c>
      <c r="BE192" s="111">
        <f t="shared" si="866"/>
        <v>0</v>
      </c>
      <c r="BF192" s="111">
        <f t="shared" si="866"/>
        <v>0</v>
      </c>
      <c r="BG192" s="111">
        <f t="shared" si="866"/>
        <v>0</v>
      </c>
      <c r="BH192" s="111">
        <f t="shared" si="866"/>
        <v>0</v>
      </c>
      <c r="BI192" s="111">
        <f t="shared" si="866"/>
        <v>0</v>
      </c>
      <c r="BJ192" s="53"/>
      <c r="BK192" s="53"/>
    </row>
    <row r="193" ht="10.5" customHeight="1">
      <c r="A193" s="107" t="str">
        <f t="shared" si="16"/>
        <v/>
      </c>
      <c r="B193" s="108" t="str">
        <f t="shared" si="17"/>
        <v>#N/A</v>
      </c>
      <c r="C193" s="109" t="str">
        <f t="shared" si="18"/>
        <v/>
      </c>
      <c r="D193" s="110"/>
      <c r="E193" s="111">
        <f t="shared" ref="E193:N193" si="867">AN193+AZ193</f>
        <v>0</v>
      </c>
      <c r="F193" s="111">
        <f t="shared" si="867"/>
        <v>0</v>
      </c>
      <c r="G193" s="111">
        <f t="shared" si="867"/>
        <v>0</v>
      </c>
      <c r="H193" s="111">
        <f t="shared" si="867"/>
        <v>0</v>
      </c>
      <c r="I193" s="111">
        <f t="shared" si="867"/>
        <v>0</v>
      </c>
      <c r="J193" s="111">
        <f t="shared" si="867"/>
        <v>0</v>
      </c>
      <c r="K193" s="111">
        <f t="shared" si="867"/>
        <v>0</v>
      </c>
      <c r="L193" s="111">
        <f t="shared" si="867"/>
        <v>0</v>
      </c>
      <c r="M193" s="111">
        <f t="shared" si="867"/>
        <v>0</v>
      </c>
      <c r="N193" s="111">
        <f t="shared" si="867"/>
        <v>0</v>
      </c>
      <c r="O193" s="112"/>
      <c r="P193" s="111">
        <f t="shared" si="11"/>
        <v>0</v>
      </c>
      <c r="Q193" s="111">
        <f t="shared" ref="Q193:Z193" si="868">IF(E$10=0,0,ROUND(Q192-(E193-AB193),2))</f>
        <v>0</v>
      </c>
      <c r="R193" s="111">
        <f t="shared" si="868"/>
        <v>0</v>
      </c>
      <c r="S193" s="111">
        <f t="shared" si="868"/>
        <v>0</v>
      </c>
      <c r="T193" s="111">
        <f t="shared" si="868"/>
        <v>0</v>
      </c>
      <c r="U193" s="111">
        <f t="shared" si="868"/>
        <v>0</v>
      </c>
      <c r="V193" s="111">
        <f t="shared" si="868"/>
        <v>0</v>
      </c>
      <c r="W193" s="111">
        <f t="shared" si="868"/>
        <v>0</v>
      </c>
      <c r="X193" s="111">
        <f t="shared" si="868"/>
        <v>0</v>
      </c>
      <c r="Y193" s="111">
        <f t="shared" si="868"/>
        <v>0</v>
      </c>
      <c r="Z193" s="111">
        <f t="shared" si="868"/>
        <v>0</v>
      </c>
      <c r="AA193" s="114"/>
      <c r="AB193" s="111">
        <f t="shared" ref="AB193:AK193" si="869">ROUND(Q192*E$11/12,2)</f>
        <v>0</v>
      </c>
      <c r="AC193" s="111">
        <f t="shared" si="869"/>
        <v>0</v>
      </c>
      <c r="AD193" s="111">
        <f t="shared" si="869"/>
        <v>0</v>
      </c>
      <c r="AE193" s="111">
        <f t="shared" si="869"/>
        <v>0</v>
      </c>
      <c r="AF193" s="111">
        <f t="shared" si="869"/>
        <v>0</v>
      </c>
      <c r="AG193" s="111">
        <f t="shared" si="869"/>
        <v>0</v>
      </c>
      <c r="AH193" s="111">
        <f t="shared" si="869"/>
        <v>0</v>
      </c>
      <c r="AI193" s="111">
        <f t="shared" si="869"/>
        <v>0</v>
      </c>
      <c r="AJ193" s="111">
        <f t="shared" si="869"/>
        <v>0</v>
      </c>
      <c r="AK193" s="111">
        <f t="shared" si="869"/>
        <v>0</v>
      </c>
      <c r="AL193" s="111">
        <f t="shared" si="22"/>
        <v>0</v>
      </c>
      <c r="AM193" s="115"/>
      <c r="AN193" s="111">
        <f t="shared" ref="AN193:AW193" si="870">IF(Q192&gt;0,IF((Q192+AB193)&lt;E$12,Q192+AB193,E$12),0)</f>
        <v>0</v>
      </c>
      <c r="AO193" s="111">
        <f t="shared" si="870"/>
        <v>0</v>
      </c>
      <c r="AP193" s="111">
        <f t="shared" si="870"/>
        <v>0</v>
      </c>
      <c r="AQ193" s="111">
        <f t="shared" si="870"/>
        <v>0</v>
      </c>
      <c r="AR193" s="111">
        <f t="shared" si="870"/>
        <v>0</v>
      </c>
      <c r="AS193" s="111">
        <f t="shared" si="870"/>
        <v>0</v>
      </c>
      <c r="AT193" s="111">
        <f t="shared" si="870"/>
        <v>0</v>
      </c>
      <c r="AU193" s="111">
        <f t="shared" si="870"/>
        <v>0</v>
      </c>
      <c r="AV193" s="111">
        <f t="shared" si="870"/>
        <v>0</v>
      </c>
      <c r="AW193" s="111">
        <f t="shared" si="870"/>
        <v>0</v>
      </c>
      <c r="AX193" s="111">
        <f t="shared" si="24"/>
        <v>0</v>
      </c>
      <c r="AY193" s="111"/>
      <c r="AZ193" s="113">
        <f t="shared" si="25"/>
        <v>0</v>
      </c>
      <c r="BA193" s="111">
        <f t="shared" ref="BA193:BI193" si="871">IF(R192&lt;=0,0,IF($C193&lt;=SUM($AZ193:AZ193),0,IF(AO193+$C193-SUM($AZ193:AZ193)&gt;R192+AC193,R192+AC193-AO193,$C193-SUM($AZ193:AZ193))))</f>
        <v>0</v>
      </c>
      <c r="BB193" s="111">
        <f t="shared" si="871"/>
        <v>0</v>
      </c>
      <c r="BC193" s="111">
        <f t="shared" si="871"/>
        <v>0</v>
      </c>
      <c r="BD193" s="111">
        <f t="shared" si="871"/>
        <v>0</v>
      </c>
      <c r="BE193" s="111">
        <f t="shared" si="871"/>
        <v>0</v>
      </c>
      <c r="BF193" s="111">
        <f t="shared" si="871"/>
        <v>0</v>
      </c>
      <c r="BG193" s="111">
        <f t="shared" si="871"/>
        <v>0</v>
      </c>
      <c r="BH193" s="111">
        <f t="shared" si="871"/>
        <v>0</v>
      </c>
      <c r="BI193" s="111">
        <f t="shared" si="871"/>
        <v>0</v>
      </c>
      <c r="BJ193" s="53"/>
      <c r="BK193" s="53"/>
    </row>
    <row r="194" ht="10.5" customHeight="1">
      <c r="A194" s="107" t="str">
        <f t="shared" si="16"/>
        <v/>
      </c>
      <c r="B194" s="108" t="str">
        <f t="shared" si="17"/>
        <v>#N/A</v>
      </c>
      <c r="C194" s="109" t="str">
        <f t="shared" si="18"/>
        <v/>
      </c>
      <c r="D194" s="110"/>
      <c r="E194" s="111">
        <f t="shared" ref="E194:N194" si="872">AN194+AZ194</f>
        <v>0</v>
      </c>
      <c r="F194" s="111">
        <f t="shared" si="872"/>
        <v>0</v>
      </c>
      <c r="G194" s="111">
        <f t="shared" si="872"/>
        <v>0</v>
      </c>
      <c r="H194" s="111">
        <f t="shared" si="872"/>
        <v>0</v>
      </c>
      <c r="I194" s="111">
        <f t="shared" si="872"/>
        <v>0</v>
      </c>
      <c r="J194" s="111">
        <f t="shared" si="872"/>
        <v>0</v>
      </c>
      <c r="K194" s="111">
        <f t="shared" si="872"/>
        <v>0</v>
      </c>
      <c r="L194" s="111">
        <f t="shared" si="872"/>
        <v>0</v>
      </c>
      <c r="M194" s="111">
        <f t="shared" si="872"/>
        <v>0</v>
      </c>
      <c r="N194" s="111">
        <f t="shared" si="872"/>
        <v>0</v>
      </c>
      <c r="O194" s="112"/>
      <c r="P194" s="111">
        <f t="shared" si="11"/>
        <v>0</v>
      </c>
      <c r="Q194" s="111">
        <f t="shared" ref="Q194:Z194" si="873">IF(E$10=0,0,ROUND(Q193-(E194-AB194),2))</f>
        <v>0</v>
      </c>
      <c r="R194" s="111">
        <f t="shared" si="873"/>
        <v>0</v>
      </c>
      <c r="S194" s="111">
        <f t="shared" si="873"/>
        <v>0</v>
      </c>
      <c r="T194" s="111">
        <f t="shared" si="873"/>
        <v>0</v>
      </c>
      <c r="U194" s="111">
        <f t="shared" si="873"/>
        <v>0</v>
      </c>
      <c r="V194" s="111">
        <f t="shared" si="873"/>
        <v>0</v>
      </c>
      <c r="W194" s="111">
        <f t="shared" si="873"/>
        <v>0</v>
      </c>
      <c r="X194" s="111">
        <f t="shared" si="873"/>
        <v>0</v>
      </c>
      <c r="Y194" s="111">
        <f t="shared" si="873"/>
        <v>0</v>
      </c>
      <c r="Z194" s="111">
        <f t="shared" si="873"/>
        <v>0</v>
      </c>
      <c r="AA194" s="114"/>
      <c r="AB194" s="111">
        <f t="shared" ref="AB194:AK194" si="874">ROUND(Q193*E$11/12,2)</f>
        <v>0</v>
      </c>
      <c r="AC194" s="111">
        <f t="shared" si="874"/>
        <v>0</v>
      </c>
      <c r="AD194" s="111">
        <f t="shared" si="874"/>
        <v>0</v>
      </c>
      <c r="AE194" s="111">
        <f t="shared" si="874"/>
        <v>0</v>
      </c>
      <c r="AF194" s="111">
        <f t="shared" si="874"/>
        <v>0</v>
      </c>
      <c r="AG194" s="111">
        <f t="shared" si="874"/>
        <v>0</v>
      </c>
      <c r="AH194" s="111">
        <f t="shared" si="874"/>
        <v>0</v>
      </c>
      <c r="AI194" s="111">
        <f t="shared" si="874"/>
        <v>0</v>
      </c>
      <c r="AJ194" s="111">
        <f t="shared" si="874"/>
        <v>0</v>
      </c>
      <c r="AK194" s="111">
        <f t="shared" si="874"/>
        <v>0</v>
      </c>
      <c r="AL194" s="111">
        <f t="shared" si="22"/>
        <v>0</v>
      </c>
      <c r="AM194" s="115"/>
      <c r="AN194" s="111">
        <f t="shared" ref="AN194:AW194" si="875">IF(Q193&gt;0,IF((Q193+AB194)&lt;E$12,Q193+AB194,E$12),0)</f>
        <v>0</v>
      </c>
      <c r="AO194" s="111">
        <f t="shared" si="875"/>
        <v>0</v>
      </c>
      <c r="AP194" s="111">
        <f t="shared" si="875"/>
        <v>0</v>
      </c>
      <c r="AQ194" s="111">
        <f t="shared" si="875"/>
        <v>0</v>
      </c>
      <c r="AR194" s="111">
        <f t="shared" si="875"/>
        <v>0</v>
      </c>
      <c r="AS194" s="111">
        <f t="shared" si="875"/>
        <v>0</v>
      </c>
      <c r="AT194" s="111">
        <f t="shared" si="875"/>
        <v>0</v>
      </c>
      <c r="AU194" s="111">
        <f t="shared" si="875"/>
        <v>0</v>
      </c>
      <c r="AV194" s="111">
        <f t="shared" si="875"/>
        <v>0</v>
      </c>
      <c r="AW194" s="111">
        <f t="shared" si="875"/>
        <v>0</v>
      </c>
      <c r="AX194" s="111">
        <f t="shared" si="24"/>
        <v>0</v>
      </c>
      <c r="AY194" s="111"/>
      <c r="AZ194" s="113">
        <f t="shared" si="25"/>
        <v>0</v>
      </c>
      <c r="BA194" s="111">
        <f t="shared" ref="BA194:BI194" si="876">IF(R193&lt;=0,0,IF($C194&lt;=SUM($AZ194:AZ194),0,IF(AO194+$C194-SUM($AZ194:AZ194)&gt;R193+AC194,R193+AC194-AO194,$C194-SUM($AZ194:AZ194))))</f>
        <v>0</v>
      </c>
      <c r="BB194" s="111">
        <f t="shared" si="876"/>
        <v>0</v>
      </c>
      <c r="BC194" s="111">
        <f t="shared" si="876"/>
        <v>0</v>
      </c>
      <c r="BD194" s="111">
        <f t="shared" si="876"/>
        <v>0</v>
      </c>
      <c r="BE194" s="111">
        <f t="shared" si="876"/>
        <v>0</v>
      </c>
      <c r="BF194" s="111">
        <f t="shared" si="876"/>
        <v>0</v>
      </c>
      <c r="BG194" s="111">
        <f t="shared" si="876"/>
        <v>0</v>
      </c>
      <c r="BH194" s="111">
        <f t="shared" si="876"/>
        <v>0</v>
      </c>
      <c r="BI194" s="111">
        <f t="shared" si="876"/>
        <v>0</v>
      </c>
      <c r="BJ194" s="53"/>
      <c r="BK194" s="53"/>
    </row>
    <row r="195" ht="10.5" customHeight="1">
      <c r="A195" s="107" t="str">
        <f t="shared" si="16"/>
        <v/>
      </c>
      <c r="B195" s="108" t="str">
        <f t="shared" si="17"/>
        <v>#N/A</v>
      </c>
      <c r="C195" s="109" t="str">
        <f t="shared" si="18"/>
        <v/>
      </c>
      <c r="D195" s="110"/>
      <c r="E195" s="111">
        <f t="shared" ref="E195:N195" si="877">AN195+AZ195</f>
        <v>0</v>
      </c>
      <c r="F195" s="111">
        <f t="shared" si="877"/>
        <v>0</v>
      </c>
      <c r="G195" s="111">
        <f t="shared" si="877"/>
        <v>0</v>
      </c>
      <c r="H195" s="111">
        <f t="shared" si="877"/>
        <v>0</v>
      </c>
      <c r="I195" s="111">
        <f t="shared" si="877"/>
        <v>0</v>
      </c>
      <c r="J195" s="111">
        <f t="shared" si="877"/>
        <v>0</v>
      </c>
      <c r="K195" s="111">
        <f t="shared" si="877"/>
        <v>0</v>
      </c>
      <c r="L195" s="111">
        <f t="shared" si="877"/>
        <v>0</v>
      </c>
      <c r="M195" s="111">
        <f t="shared" si="877"/>
        <v>0</v>
      </c>
      <c r="N195" s="111">
        <f t="shared" si="877"/>
        <v>0</v>
      </c>
      <c r="O195" s="112"/>
      <c r="P195" s="111">
        <f t="shared" si="11"/>
        <v>0</v>
      </c>
      <c r="Q195" s="111">
        <f t="shared" ref="Q195:Z195" si="878">IF(E$10=0,0,ROUND(Q194-(E195-AB195),2))</f>
        <v>0</v>
      </c>
      <c r="R195" s="111">
        <f t="shared" si="878"/>
        <v>0</v>
      </c>
      <c r="S195" s="111">
        <f t="shared" si="878"/>
        <v>0</v>
      </c>
      <c r="T195" s="111">
        <f t="shared" si="878"/>
        <v>0</v>
      </c>
      <c r="U195" s="111">
        <f t="shared" si="878"/>
        <v>0</v>
      </c>
      <c r="V195" s="111">
        <f t="shared" si="878"/>
        <v>0</v>
      </c>
      <c r="W195" s="111">
        <f t="shared" si="878"/>
        <v>0</v>
      </c>
      <c r="X195" s="111">
        <f t="shared" si="878"/>
        <v>0</v>
      </c>
      <c r="Y195" s="111">
        <f t="shared" si="878"/>
        <v>0</v>
      </c>
      <c r="Z195" s="111">
        <f t="shared" si="878"/>
        <v>0</v>
      </c>
      <c r="AA195" s="114"/>
      <c r="AB195" s="111">
        <f t="shared" ref="AB195:AK195" si="879">ROUND(Q194*E$11/12,2)</f>
        <v>0</v>
      </c>
      <c r="AC195" s="111">
        <f t="shared" si="879"/>
        <v>0</v>
      </c>
      <c r="AD195" s="111">
        <f t="shared" si="879"/>
        <v>0</v>
      </c>
      <c r="AE195" s="111">
        <f t="shared" si="879"/>
        <v>0</v>
      </c>
      <c r="AF195" s="111">
        <f t="shared" si="879"/>
        <v>0</v>
      </c>
      <c r="AG195" s="111">
        <f t="shared" si="879"/>
        <v>0</v>
      </c>
      <c r="AH195" s="111">
        <f t="shared" si="879"/>
        <v>0</v>
      </c>
      <c r="AI195" s="111">
        <f t="shared" si="879"/>
        <v>0</v>
      </c>
      <c r="AJ195" s="111">
        <f t="shared" si="879"/>
        <v>0</v>
      </c>
      <c r="AK195" s="111">
        <f t="shared" si="879"/>
        <v>0</v>
      </c>
      <c r="AL195" s="111">
        <f t="shared" si="22"/>
        <v>0</v>
      </c>
      <c r="AM195" s="115"/>
      <c r="AN195" s="111">
        <f t="shared" ref="AN195:AW195" si="880">IF(Q194&gt;0,IF((Q194+AB195)&lt;E$12,Q194+AB195,E$12),0)</f>
        <v>0</v>
      </c>
      <c r="AO195" s="111">
        <f t="shared" si="880"/>
        <v>0</v>
      </c>
      <c r="AP195" s="111">
        <f t="shared" si="880"/>
        <v>0</v>
      </c>
      <c r="AQ195" s="111">
        <f t="shared" si="880"/>
        <v>0</v>
      </c>
      <c r="AR195" s="111">
        <f t="shared" si="880"/>
        <v>0</v>
      </c>
      <c r="AS195" s="111">
        <f t="shared" si="880"/>
        <v>0</v>
      </c>
      <c r="AT195" s="111">
        <f t="shared" si="880"/>
        <v>0</v>
      </c>
      <c r="AU195" s="111">
        <f t="shared" si="880"/>
        <v>0</v>
      </c>
      <c r="AV195" s="111">
        <f t="shared" si="880"/>
        <v>0</v>
      </c>
      <c r="AW195" s="111">
        <f t="shared" si="880"/>
        <v>0</v>
      </c>
      <c r="AX195" s="111">
        <f t="shared" si="24"/>
        <v>0</v>
      </c>
      <c r="AY195" s="111"/>
      <c r="AZ195" s="113">
        <f t="shared" si="25"/>
        <v>0</v>
      </c>
      <c r="BA195" s="111">
        <f t="shared" ref="BA195:BI195" si="881">IF(R194&lt;=0,0,IF($C195&lt;=SUM($AZ195:AZ195),0,IF(AO195+$C195-SUM($AZ195:AZ195)&gt;R194+AC195,R194+AC195-AO195,$C195-SUM($AZ195:AZ195))))</f>
        <v>0</v>
      </c>
      <c r="BB195" s="111">
        <f t="shared" si="881"/>
        <v>0</v>
      </c>
      <c r="BC195" s="111">
        <f t="shared" si="881"/>
        <v>0</v>
      </c>
      <c r="BD195" s="111">
        <f t="shared" si="881"/>
        <v>0</v>
      </c>
      <c r="BE195" s="111">
        <f t="shared" si="881"/>
        <v>0</v>
      </c>
      <c r="BF195" s="111">
        <f t="shared" si="881"/>
        <v>0</v>
      </c>
      <c r="BG195" s="111">
        <f t="shared" si="881"/>
        <v>0</v>
      </c>
      <c r="BH195" s="111">
        <f t="shared" si="881"/>
        <v>0</v>
      </c>
      <c r="BI195" s="111">
        <f t="shared" si="881"/>
        <v>0</v>
      </c>
      <c r="BJ195" s="53"/>
      <c r="BK195" s="53"/>
    </row>
    <row r="196" ht="10.5" customHeight="1">
      <c r="A196" s="107" t="str">
        <f t="shared" si="16"/>
        <v/>
      </c>
      <c r="B196" s="108" t="str">
        <f t="shared" si="17"/>
        <v>#N/A</v>
      </c>
      <c r="C196" s="109" t="str">
        <f t="shared" si="18"/>
        <v/>
      </c>
      <c r="D196" s="110"/>
      <c r="E196" s="111">
        <f t="shared" ref="E196:N196" si="882">AN196+AZ196</f>
        <v>0</v>
      </c>
      <c r="F196" s="111">
        <f t="shared" si="882"/>
        <v>0</v>
      </c>
      <c r="G196" s="111">
        <f t="shared" si="882"/>
        <v>0</v>
      </c>
      <c r="H196" s="111">
        <f t="shared" si="882"/>
        <v>0</v>
      </c>
      <c r="I196" s="111">
        <f t="shared" si="882"/>
        <v>0</v>
      </c>
      <c r="J196" s="111">
        <f t="shared" si="882"/>
        <v>0</v>
      </c>
      <c r="K196" s="111">
        <f t="shared" si="882"/>
        <v>0</v>
      </c>
      <c r="L196" s="111">
        <f t="shared" si="882"/>
        <v>0</v>
      </c>
      <c r="M196" s="111">
        <f t="shared" si="882"/>
        <v>0</v>
      </c>
      <c r="N196" s="111">
        <f t="shared" si="882"/>
        <v>0</v>
      </c>
      <c r="O196" s="112"/>
      <c r="P196" s="111">
        <f t="shared" si="11"/>
        <v>0</v>
      </c>
      <c r="Q196" s="111">
        <f t="shared" ref="Q196:Z196" si="883">IF(E$10=0,0,ROUND(Q195-(E196-AB196),2))</f>
        <v>0</v>
      </c>
      <c r="R196" s="111">
        <f t="shared" si="883"/>
        <v>0</v>
      </c>
      <c r="S196" s="111">
        <f t="shared" si="883"/>
        <v>0</v>
      </c>
      <c r="T196" s="111">
        <f t="shared" si="883"/>
        <v>0</v>
      </c>
      <c r="U196" s="111">
        <f t="shared" si="883"/>
        <v>0</v>
      </c>
      <c r="V196" s="111">
        <f t="shared" si="883"/>
        <v>0</v>
      </c>
      <c r="W196" s="111">
        <f t="shared" si="883"/>
        <v>0</v>
      </c>
      <c r="X196" s="111">
        <f t="shared" si="883"/>
        <v>0</v>
      </c>
      <c r="Y196" s="111">
        <f t="shared" si="883"/>
        <v>0</v>
      </c>
      <c r="Z196" s="111">
        <f t="shared" si="883"/>
        <v>0</v>
      </c>
      <c r="AA196" s="114"/>
      <c r="AB196" s="111">
        <f t="shared" ref="AB196:AK196" si="884">ROUND(Q195*E$11/12,2)</f>
        <v>0</v>
      </c>
      <c r="AC196" s="111">
        <f t="shared" si="884"/>
        <v>0</v>
      </c>
      <c r="AD196" s="111">
        <f t="shared" si="884"/>
        <v>0</v>
      </c>
      <c r="AE196" s="111">
        <f t="shared" si="884"/>
        <v>0</v>
      </c>
      <c r="AF196" s="111">
        <f t="shared" si="884"/>
        <v>0</v>
      </c>
      <c r="AG196" s="111">
        <f t="shared" si="884"/>
        <v>0</v>
      </c>
      <c r="AH196" s="111">
        <f t="shared" si="884"/>
        <v>0</v>
      </c>
      <c r="AI196" s="111">
        <f t="shared" si="884"/>
        <v>0</v>
      </c>
      <c r="AJ196" s="111">
        <f t="shared" si="884"/>
        <v>0</v>
      </c>
      <c r="AK196" s="111">
        <f t="shared" si="884"/>
        <v>0</v>
      </c>
      <c r="AL196" s="111">
        <f t="shared" si="22"/>
        <v>0</v>
      </c>
      <c r="AM196" s="115"/>
      <c r="AN196" s="111">
        <f t="shared" ref="AN196:AW196" si="885">IF(Q195&gt;0,IF((Q195+AB196)&lt;E$12,Q195+AB196,E$12),0)</f>
        <v>0</v>
      </c>
      <c r="AO196" s="111">
        <f t="shared" si="885"/>
        <v>0</v>
      </c>
      <c r="AP196" s="111">
        <f t="shared" si="885"/>
        <v>0</v>
      </c>
      <c r="AQ196" s="111">
        <f t="shared" si="885"/>
        <v>0</v>
      </c>
      <c r="AR196" s="111">
        <f t="shared" si="885"/>
        <v>0</v>
      </c>
      <c r="AS196" s="111">
        <f t="shared" si="885"/>
        <v>0</v>
      </c>
      <c r="AT196" s="111">
        <f t="shared" si="885"/>
        <v>0</v>
      </c>
      <c r="AU196" s="111">
        <f t="shared" si="885"/>
        <v>0</v>
      </c>
      <c r="AV196" s="111">
        <f t="shared" si="885"/>
        <v>0</v>
      </c>
      <c r="AW196" s="111">
        <f t="shared" si="885"/>
        <v>0</v>
      </c>
      <c r="AX196" s="111">
        <f t="shared" si="24"/>
        <v>0</v>
      </c>
      <c r="AY196" s="111"/>
      <c r="AZ196" s="113">
        <f t="shared" si="25"/>
        <v>0</v>
      </c>
      <c r="BA196" s="111">
        <f t="shared" ref="BA196:BI196" si="886">IF(R195&lt;=0,0,IF($C196&lt;=SUM($AZ196:AZ196),0,IF(AO196+$C196-SUM($AZ196:AZ196)&gt;R195+AC196,R195+AC196-AO196,$C196-SUM($AZ196:AZ196))))</f>
        <v>0</v>
      </c>
      <c r="BB196" s="111">
        <f t="shared" si="886"/>
        <v>0</v>
      </c>
      <c r="BC196" s="111">
        <f t="shared" si="886"/>
        <v>0</v>
      </c>
      <c r="BD196" s="111">
        <f t="shared" si="886"/>
        <v>0</v>
      </c>
      <c r="BE196" s="111">
        <f t="shared" si="886"/>
        <v>0</v>
      </c>
      <c r="BF196" s="111">
        <f t="shared" si="886"/>
        <v>0</v>
      </c>
      <c r="BG196" s="111">
        <f t="shared" si="886"/>
        <v>0</v>
      </c>
      <c r="BH196" s="111">
        <f t="shared" si="886"/>
        <v>0</v>
      </c>
      <c r="BI196" s="111">
        <f t="shared" si="886"/>
        <v>0</v>
      </c>
      <c r="BJ196" s="53"/>
      <c r="BK196" s="53"/>
    </row>
    <row r="197" ht="10.5" customHeight="1">
      <c r="A197" s="107" t="str">
        <f t="shared" si="16"/>
        <v/>
      </c>
      <c r="B197" s="108" t="str">
        <f t="shared" si="17"/>
        <v>#N/A</v>
      </c>
      <c r="C197" s="109" t="str">
        <f t="shared" si="18"/>
        <v/>
      </c>
      <c r="D197" s="110"/>
      <c r="E197" s="111">
        <f t="shared" ref="E197:N197" si="887">AN197+AZ197</f>
        <v>0</v>
      </c>
      <c r="F197" s="111">
        <f t="shared" si="887"/>
        <v>0</v>
      </c>
      <c r="G197" s="111">
        <f t="shared" si="887"/>
        <v>0</v>
      </c>
      <c r="H197" s="111">
        <f t="shared" si="887"/>
        <v>0</v>
      </c>
      <c r="I197" s="111">
        <f t="shared" si="887"/>
        <v>0</v>
      </c>
      <c r="J197" s="111">
        <f t="shared" si="887"/>
        <v>0</v>
      </c>
      <c r="K197" s="111">
        <f t="shared" si="887"/>
        <v>0</v>
      </c>
      <c r="L197" s="111">
        <f t="shared" si="887"/>
        <v>0</v>
      </c>
      <c r="M197" s="111">
        <f t="shared" si="887"/>
        <v>0</v>
      </c>
      <c r="N197" s="111">
        <f t="shared" si="887"/>
        <v>0</v>
      </c>
      <c r="O197" s="112"/>
      <c r="P197" s="111">
        <f t="shared" si="11"/>
        <v>0</v>
      </c>
      <c r="Q197" s="111">
        <f t="shared" ref="Q197:Z197" si="888">IF(E$10=0,0,ROUND(Q196-(E197-AB197),2))</f>
        <v>0</v>
      </c>
      <c r="R197" s="111">
        <f t="shared" si="888"/>
        <v>0</v>
      </c>
      <c r="S197" s="111">
        <f t="shared" si="888"/>
        <v>0</v>
      </c>
      <c r="T197" s="111">
        <f t="shared" si="888"/>
        <v>0</v>
      </c>
      <c r="U197" s="111">
        <f t="shared" si="888"/>
        <v>0</v>
      </c>
      <c r="V197" s="111">
        <f t="shared" si="888"/>
        <v>0</v>
      </c>
      <c r="W197" s="111">
        <f t="shared" si="888"/>
        <v>0</v>
      </c>
      <c r="X197" s="111">
        <f t="shared" si="888"/>
        <v>0</v>
      </c>
      <c r="Y197" s="111">
        <f t="shared" si="888"/>
        <v>0</v>
      </c>
      <c r="Z197" s="111">
        <f t="shared" si="888"/>
        <v>0</v>
      </c>
      <c r="AA197" s="114"/>
      <c r="AB197" s="111">
        <f t="shared" ref="AB197:AK197" si="889">ROUND(Q196*E$11/12,2)</f>
        <v>0</v>
      </c>
      <c r="AC197" s="111">
        <f t="shared" si="889"/>
        <v>0</v>
      </c>
      <c r="AD197" s="111">
        <f t="shared" si="889"/>
        <v>0</v>
      </c>
      <c r="AE197" s="111">
        <f t="shared" si="889"/>
        <v>0</v>
      </c>
      <c r="AF197" s="111">
        <f t="shared" si="889"/>
        <v>0</v>
      </c>
      <c r="AG197" s="111">
        <f t="shared" si="889"/>
        <v>0</v>
      </c>
      <c r="AH197" s="111">
        <f t="shared" si="889"/>
        <v>0</v>
      </c>
      <c r="AI197" s="111">
        <f t="shared" si="889"/>
        <v>0</v>
      </c>
      <c r="AJ197" s="111">
        <f t="shared" si="889"/>
        <v>0</v>
      </c>
      <c r="AK197" s="111">
        <f t="shared" si="889"/>
        <v>0</v>
      </c>
      <c r="AL197" s="111">
        <f t="shared" si="22"/>
        <v>0</v>
      </c>
      <c r="AM197" s="115"/>
      <c r="AN197" s="111">
        <f t="shared" ref="AN197:AW197" si="890">IF(Q196&gt;0,IF((Q196+AB197)&lt;E$12,Q196+AB197,E$12),0)</f>
        <v>0</v>
      </c>
      <c r="AO197" s="111">
        <f t="shared" si="890"/>
        <v>0</v>
      </c>
      <c r="AP197" s="111">
        <f t="shared" si="890"/>
        <v>0</v>
      </c>
      <c r="AQ197" s="111">
        <f t="shared" si="890"/>
        <v>0</v>
      </c>
      <c r="AR197" s="111">
        <f t="shared" si="890"/>
        <v>0</v>
      </c>
      <c r="AS197" s="111">
        <f t="shared" si="890"/>
        <v>0</v>
      </c>
      <c r="AT197" s="111">
        <f t="shared" si="890"/>
        <v>0</v>
      </c>
      <c r="AU197" s="111">
        <f t="shared" si="890"/>
        <v>0</v>
      </c>
      <c r="AV197" s="111">
        <f t="shared" si="890"/>
        <v>0</v>
      </c>
      <c r="AW197" s="111">
        <f t="shared" si="890"/>
        <v>0</v>
      </c>
      <c r="AX197" s="111">
        <f t="shared" si="24"/>
        <v>0</v>
      </c>
      <c r="AY197" s="111"/>
      <c r="AZ197" s="113">
        <f t="shared" si="25"/>
        <v>0</v>
      </c>
      <c r="BA197" s="111">
        <f t="shared" ref="BA197:BI197" si="891">IF(R196&lt;=0,0,IF($C197&lt;=SUM($AZ197:AZ197),0,IF(AO197+$C197-SUM($AZ197:AZ197)&gt;R196+AC197,R196+AC197-AO197,$C197-SUM($AZ197:AZ197))))</f>
        <v>0</v>
      </c>
      <c r="BB197" s="111">
        <f t="shared" si="891"/>
        <v>0</v>
      </c>
      <c r="BC197" s="111">
        <f t="shared" si="891"/>
        <v>0</v>
      </c>
      <c r="BD197" s="111">
        <f t="shared" si="891"/>
        <v>0</v>
      </c>
      <c r="BE197" s="111">
        <f t="shared" si="891"/>
        <v>0</v>
      </c>
      <c r="BF197" s="111">
        <f t="shared" si="891"/>
        <v>0</v>
      </c>
      <c r="BG197" s="111">
        <f t="shared" si="891"/>
        <v>0</v>
      </c>
      <c r="BH197" s="111">
        <f t="shared" si="891"/>
        <v>0</v>
      </c>
      <c r="BI197" s="111">
        <f t="shared" si="891"/>
        <v>0</v>
      </c>
      <c r="BJ197" s="53"/>
      <c r="BK197" s="53"/>
    </row>
    <row r="198" ht="10.5" customHeight="1">
      <c r="A198" s="107" t="str">
        <f t="shared" si="16"/>
        <v/>
      </c>
      <c r="B198" s="108" t="str">
        <f t="shared" si="17"/>
        <v>#N/A</v>
      </c>
      <c r="C198" s="109" t="str">
        <f t="shared" si="18"/>
        <v/>
      </c>
      <c r="D198" s="110"/>
      <c r="E198" s="111">
        <f t="shared" ref="E198:N198" si="892">AN198+AZ198</f>
        <v>0</v>
      </c>
      <c r="F198" s="111">
        <f t="shared" si="892"/>
        <v>0</v>
      </c>
      <c r="G198" s="111">
        <f t="shared" si="892"/>
        <v>0</v>
      </c>
      <c r="H198" s="111">
        <f t="shared" si="892"/>
        <v>0</v>
      </c>
      <c r="I198" s="111">
        <f t="shared" si="892"/>
        <v>0</v>
      </c>
      <c r="J198" s="111">
        <f t="shared" si="892"/>
        <v>0</v>
      </c>
      <c r="K198" s="111">
        <f t="shared" si="892"/>
        <v>0</v>
      </c>
      <c r="L198" s="111">
        <f t="shared" si="892"/>
        <v>0</v>
      </c>
      <c r="M198" s="111">
        <f t="shared" si="892"/>
        <v>0</v>
      </c>
      <c r="N198" s="111">
        <f t="shared" si="892"/>
        <v>0</v>
      </c>
      <c r="O198" s="112"/>
      <c r="P198" s="111">
        <f t="shared" si="11"/>
        <v>0</v>
      </c>
      <c r="Q198" s="111">
        <f t="shared" ref="Q198:Z198" si="893">IF(E$10=0,0,ROUND(Q197-(E198-AB198),2))</f>
        <v>0</v>
      </c>
      <c r="R198" s="111">
        <f t="shared" si="893"/>
        <v>0</v>
      </c>
      <c r="S198" s="111">
        <f t="shared" si="893"/>
        <v>0</v>
      </c>
      <c r="T198" s="111">
        <f t="shared" si="893"/>
        <v>0</v>
      </c>
      <c r="U198" s="111">
        <f t="shared" si="893"/>
        <v>0</v>
      </c>
      <c r="V198" s="111">
        <f t="shared" si="893"/>
        <v>0</v>
      </c>
      <c r="W198" s="111">
        <f t="shared" si="893"/>
        <v>0</v>
      </c>
      <c r="X198" s="111">
        <f t="shared" si="893"/>
        <v>0</v>
      </c>
      <c r="Y198" s="111">
        <f t="shared" si="893"/>
        <v>0</v>
      </c>
      <c r="Z198" s="111">
        <f t="shared" si="893"/>
        <v>0</v>
      </c>
      <c r="AA198" s="114"/>
      <c r="AB198" s="111">
        <f t="shared" ref="AB198:AK198" si="894">ROUND(Q197*E$11/12,2)</f>
        <v>0</v>
      </c>
      <c r="AC198" s="111">
        <f t="shared" si="894"/>
        <v>0</v>
      </c>
      <c r="AD198" s="111">
        <f t="shared" si="894"/>
        <v>0</v>
      </c>
      <c r="AE198" s="111">
        <f t="shared" si="894"/>
        <v>0</v>
      </c>
      <c r="AF198" s="111">
        <f t="shared" si="894"/>
        <v>0</v>
      </c>
      <c r="AG198" s="111">
        <f t="shared" si="894"/>
        <v>0</v>
      </c>
      <c r="AH198" s="111">
        <f t="shared" si="894"/>
        <v>0</v>
      </c>
      <c r="AI198" s="111">
        <f t="shared" si="894"/>
        <v>0</v>
      </c>
      <c r="AJ198" s="111">
        <f t="shared" si="894"/>
        <v>0</v>
      </c>
      <c r="AK198" s="111">
        <f t="shared" si="894"/>
        <v>0</v>
      </c>
      <c r="AL198" s="111">
        <f t="shared" si="22"/>
        <v>0</v>
      </c>
      <c r="AM198" s="115"/>
      <c r="AN198" s="111">
        <f t="shared" ref="AN198:AW198" si="895">IF(Q197&gt;0,IF((Q197+AB198)&lt;E$12,Q197+AB198,E$12),0)</f>
        <v>0</v>
      </c>
      <c r="AO198" s="111">
        <f t="shared" si="895"/>
        <v>0</v>
      </c>
      <c r="AP198" s="111">
        <f t="shared" si="895"/>
        <v>0</v>
      </c>
      <c r="AQ198" s="111">
        <f t="shared" si="895"/>
        <v>0</v>
      </c>
      <c r="AR198" s="111">
        <f t="shared" si="895"/>
        <v>0</v>
      </c>
      <c r="AS198" s="111">
        <f t="shared" si="895"/>
        <v>0</v>
      </c>
      <c r="AT198" s="111">
        <f t="shared" si="895"/>
        <v>0</v>
      </c>
      <c r="AU198" s="111">
        <f t="shared" si="895"/>
        <v>0</v>
      </c>
      <c r="AV198" s="111">
        <f t="shared" si="895"/>
        <v>0</v>
      </c>
      <c r="AW198" s="111">
        <f t="shared" si="895"/>
        <v>0</v>
      </c>
      <c r="AX198" s="111">
        <f t="shared" si="24"/>
        <v>0</v>
      </c>
      <c r="AY198" s="111"/>
      <c r="AZ198" s="113">
        <f t="shared" si="25"/>
        <v>0</v>
      </c>
      <c r="BA198" s="111">
        <f t="shared" ref="BA198:BI198" si="896">IF(R197&lt;=0,0,IF($C198&lt;=SUM($AZ198:AZ198),0,IF(AO198+$C198-SUM($AZ198:AZ198)&gt;R197+AC198,R197+AC198-AO198,$C198-SUM($AZ198:AZ198))))</f>
        <v>0</v>
      </c>
      <c r="BB198" s="111">
        <f t="shared" si="896"/>
        <v>0</v>
      </c>
      <c r="BC198" s="111">
        <f t="shared" si="896"/>
        <v>0</v>
      </c>
      <c r="BD198" s="111">
        <f t="shared" si="896"/>
        <v>0</v>
      </c>
      <c r="BE198" s="111">
        <f t="shared" si="896"/>
        <v>0</v>
      </c>
      <c r="BF198" s="111">
        <f t="shared" si="896"/>
        <v>0</v>
      </c>
      <c r="BG198" s="111">
        <f t="shared" si="896"/>
        <v>0</v>
      </c>
      <c r="BH198" s="111">
        <f t="shared" si="896"/>
        <v>0</v>
      </c>
      <c r="BI198" s="111">
        <f t="shared" si="896"/>
        <v>0</v>
      </c>
      <c r="BJ198" s="53"/>
      <c r="BK198" s="53"/>
    </row>
    <row r="199" ht="10.5" customHeight="1">
      <c r="A199" s="107" t="str">
        <f t="shared" si="16"/>
        <v/>
      </c>
      <c r="B199" s="108" t="str">
        <f t="shared" si="17"/>
        <v>#N/A</v>
      </c>
      <c r="C199" s="109" t="str">
        <f t="shared" si="18"/>
        <v/>
      </c>
      <c r="D199" s="110"/>
      <c r="E199" s="111">
        <f t="shared" ref="E199:N199" si="897">AN199+AZ199</f>
        <v>0</v>
      </c>
      <c r="F199" s="111">
        <f t="shared" si="897"/>
        <v>0</v>
      </c>
      <c r="G199" s="111">
        <f t="shared" si="897"/>
        <v>0</v>
      </c>
      <c r="H199" s="111">
        <f t="shared" si="897"/>
        <v>0</v>
      </c>
      <c r="I199" s="111">
        <f t="shared" si="897"/>
        <v>0</v>
      </c>
      <c r="J199" s="111">
        <f t="shared" si="897"/>
        <v>0</v>
      </c>
      <c r="K199" s="111">
        <f t="shared" si="897"/>
        <v>0</v>
      </c>
      <c r="L199" s="111">
        <f t="shared" si="897"/>
        <v>0</v>
      </c>
      <c r="M199" s="111">
        <f t="shared" si="897"/>
        <v>0</v>
      </c>
      <c r="N199" s="111">
        <f t="shared" si="897"/>
        <v>0</v>
      </c>
      <c r="O199" s="112"/>
      <c r="P199" s="111">
        <f t="shared" si="11"/>
        <v>0</v>
      </c>
      <c r="Q199" s="111">
        <f t="shared" ref="Q199:Z199" si="898">IF(E$10=0,0,ROUND(Q198-(E199-AB199),2))</f>
        <v>0</v>
      </c>
      <c r="R199" s="111">
        <f t="shared" si="898"/>
        <v>0</v>
      </c>
      <c r="S199" s="111">
        <f t="shared" si="898"/>
        <v>0</v>
      </c>
      <c r="T199" s="111">
        <f t="shared" si="898"/>
        <v>0</v>
      </c>
      <c r="U199" s="111">
        <f t="shared" si="898"/>
        <v>0</v>
      </c>
      <c r="V199" s="111">
        <f t="shared" si="898"/>
        <v>0</v>
      </c>
      <c r="W199" s="111">
        <f t="shared" si="898"/>
        <v>0</v>
      </c>
      <c r="X199" s="111">
        <f t="shared" si="898"/>
        <v>0</v>
      </c>
      <c r="Y199" s="111">
        <f t="shared" si="898"/>
        <v>0</v>
      </c>
      <c r="Z199" s="111">
        <f t="shared" si="898"/>
        <v>0</v>
      </c>
      <c r="AA199" s="114"/>
      <c r="AB199" s="111">
        <f t="shared" ref="AB199:AK199" si="899">ROUND(Q198*E$11/12,2)</f>
        <v>0</v>
      </c>
      <c r="AC199" s="111">
        <f t="shared" si="899"/>
        <v>0</v>
      </c>
      <c r="AD199" s="111">
        <f t="shared" si="899"/>
        <v>0</v>
      </c>
      <c r="AE199" s="111">
        <f t="shared" si="899"/>
        <v>0</v>
      </c>
      <c r="AF199" s="111">
        <f t="shared" si="899"/>
        <v>0</v>
      </c>
      <c r="AG199" s="111">
        <f t="shared" si="899"/>
        <v>0</v>
      </c>
      <c r="AH199" s="111">
        <f t="shared" si="899"/>
        <v>0</v>
      </c>
      <c r="AI199" s="111">
        <f t="shared" si="899"/>
        <v>0</v>
      </c>
      <c r="AJ199" s="111">
        <f t="shared" si="899"/>
        <v>0</v>
      </c>
      <c r="AK199" s="111">
        <f t="shared" si="899"/>
        <v>0</v>
      </c>
      <c r="AL199" s="111">
        <f t="shared" si="22"/>
        <v>0</v>
      </c>
      <c r="AM199" s="115"/>
      <c r="AN199" s="111">
        <f t="shared" ref="AN199:AW199" si="900">IF(Q198&gt;0,IF((Q198+AB199)&lt;E$12,Q198+AB199,E$12),0)</f>
        <v>0</v>
      </c>
      <c r="AO199" s="111">
        <f t="shared" si="900"/>
        <v>0</v>
      </c>
      <c r="AP199" s="111">
        <f t="shared" si="900"/>
        <v>0</v>
      </c>
      <c r="AQ199" s="111">
        <f t="shared" si="900"/>
        <v>0</v>
      </c>
      <c r="AR199" s="111">
        <f t="shared" si="900"/>
        <v>0</v>
      </c>
      <c r="AS199" s="111">
        <f t="shared" si="900"/>
        <v>0</v>
      </c>
      <c r="AT199" s="111">
        <f t="shared" si="900"/>
        <v>0</v>
      </c>
      <c r="AU199" s="111">
        <f t="shared" si="900"/>
        <v>0</v>
      </c>
      <c r="AV199" s="111">
        <f t="shared" si="900"/>
        <v>0</v>
      </c>
      <c r="AW199" s="111">
        <f t="shared" si="900"/>
        <v>0</v>
      </c>
      <c r="AX199" s="111">
        <f t="shared" si="24"/>
        <v>0</v>
      </c>
      <c r="AY199" s="111"/>
      <c r="AZ199" s="113">
        <f t="shared" si="25"/>
        <v>0</v>
      </c>
      <c r="BA199" s="111">
        <f t="shared" ref="BA199:BI199" si="901">IF(R198&lt;=0,0,IF($C199&lt;=SUM($AZ199:AZ199),0,IF(AO199+$C199-SUM($AZ199:AZ199)&gt;R198+AC199,R198+AC199-AO199,$C199-SUM($AZ199:AZ199))))</f>
        <v>0</v>
      </c>
      <c r="BB199" s="111">
        <f t="shared" si="901"/>
        <v>0</v>
      </c>
      <c r="BC199" s="111">
        <f t="shared" si="901"/>
        <v>0</v>
      </c>
      <c r="BD199" s="111">
        <f t="shared" si="901"/>
        <v>0</v>
      </c>
      <c r="BE199" s="111">
        <f t="shared" si="901"/>
        <v>0</v>
      </c>
      <c r="BF199" s="111">
        <f t="shared" si="901"/>
        <v>0</v>
      </c>
      <c r="BG199" s="111">
        <f t="shared" si="901"/>
        <v>0</v>
      </c>
      <c r="BH199" s="111">
        <f t="shared" si="901"/>
        <v>0</v>
      </c>
      <c r="BI199" s="111">
        <f t="shared" si="901"/>
        <v>0</v>
      </c>
      <c r="BJ199" s="53"/>
      <c r="BK199" s="53"/>
    </row>
    <row r="200" ht="10.5" customHeight="1">
      <c r="A200" s="107" t="str">
        <f t="shared" si="16"/>
        <v/>
      </c>
      <c r="B200" s="108" t="str">
        <f t="shared" si="17"/>
        <v>#N/A</v>
      </c>
      <c r="C200" s="109" t="str">
        <f t="shared" si="18"/>
        <v/>
      </c>
      <c r="D200" s="110"/>
      <c r="E200" s="111">
        <f t="shared" ref="E200:N200" si="902">AN200+AZ200</f>
        <v>0</v>
      </c>
      <c r="F200" s="111">
        <f t="shared" si="902"/>
        <v>0</v>
      </c>
      <c r="G200" s="111">
        <f t="shared" si="902"/>
        <v>0</v>
      </c>
      <c r="H200" s="111">
        <f t="shared" si="902"/>
        <v>0</v>
      </c>
      <c r="I200" s="111">
        <f t="shared" si="902"/>
        <v>0</v>
      </c>
      <c r="J200" s="111">
        <f t="shared" si="902"/>
        <v>0</v>
      </c>
      <c r="K200" s="111">
        <f t="shared" si="902"/>
        <v>0</v>
      </c>
      <c r="L200" s="111">
        <f t="shared" si="902"/>
        <v>0</v>
      </c>
      <c r="M200" s="111">
        <f t="shared" si="902"/>
        <v>0</v>
      </c>
      <c r="N200" s="111">
        <f t="shared" si="902"/>
        <v>0</v>
      </c>
      <c r="O200" s="112"/>
      <c r="P200" s="111">
        <f t="shared" si="11"/>
        <v>0</v>
      </c>
      <c r="Q200" s="111">
        <f t="shared" ref="Q200:Z200" si="903">IF(E$10=0,0,ROUND(Q199-(E200-AB200),2))</f>
        <v>0</v>
      </c>
      <c r="R200" s="111">
        <f t="shared" si="903"/>
        <v>0</v>
      </c>
      <c r="S200" s="111">
        <f t="shared" si="903"/>
        <v>0</v>
      </c>
      <c r="T200" s="111">
        <f t="shared" si="903"/>
        <v>0</v>
      </c>
      <c r="U200" s="111">
        <f t="shared" si="903"/>
        <v>0</v>
      </c>
      <c r="V200" s="111">
        <f t="shared" si="903"/>
        <v>0</v>
      </c>
      <c r="W200" s="111">
        <f t="shared" si="903"/>
        <v>0</v>
      </c>
      <c r="X200" s="111">
        <f t="shared" si="903"/>
        <v>0</v>
      </c>
      <c r="Y200" s="111">
        <f t="shared" si="903"/>
        <v>0</v>
      </c>
      <c r="Z200" s="111">
        <f t="shared" si="903"/>
        <v>0</v>
      </c>
      <c r="AA200" s="114"/>
      <c r="AB200" s="111">
        <f t="shared" ref="AB200:AK200" si="904">ROUND(Q199*E$11/12,2)</f>
        <v>0</v>
      </c>
      <c r="AC200" s="111">
        <f t="shared" si="904"/>
        <v>0</v>
      </c>
      <c r="AD200" s="111">
        <f t="shared" si="904"/>
        <v>0</v>
      </c>
      <c r="AE200" s="111">
        <f t="shared" si="904"/>
        <v>0</v>
      </c>
      <c r="AF200" s="111">
        <f t="shared" si="904"/>
        <v>0</v>
      </c>
      <c r="AG200" s="111">
        <f t="shared" si="904"/>
        <v>0</v>
      </c>
      <c r="AH200" s="111">
        <f t="shared" si="904"/>
        <v>0</v>
      </c>
      <c r="AI200" s="111">
        <f t="shared" si="904"/>
        <v>0</v>
      </c>
      <c r="AJ200" s="111">
        <f t="shared" si="904"/>
        <v>0</v>
      </c>
      <c r="AK200" s="111">
        <f t="shared" si="904"/>
        <v>0</v>
      </c>
      <c r="AL200" s="111">
        <f t="shared" si="22"/>
        <v>0</v>
      </c>
      <c r="AM200" s="115"/>
      <c r="AN200" s="111">
        <f t="shared" ref="AN200:AW200" si="905">IF(Q199&gt;0,IF((Q199+AB200)&lt;E$12,Q199+AB200,E$12),0)</f>
        <v>0</v>
      </c>
      <c r="AO200" s="111">
        <f t="shared" si="905"/>
        <v>0</v>
      </c>
      <c r="AP200" s="111">
        <f t="shared" si="905"/>
        <v>0</v>
      </c>
      <c r="AQ200" s="111">
        <f t="shared" si="905"/>
        <v>0</v>
      </c>
      <c r="AR200" s="111">
        <f t="shared" si="905"/>
        <v>0</v>
      </c>
      <c r="AS200" s="111">
        <f t="shared" si="905"/>
        <v>0</v>
      </c>
      <c r="AT200" s="111">
        <f t="shared" si="905"/>
        <v>0</v>
      </c>
      <c r="AU200" s="111">
        <f t="shared" si="905"/>
        <v>0</v>
      </c>
      <c r="AV200" s="111">
        <f t="shared" si="905"/>
        <v>0</v>
      </c>
      <c r="AW200" s="111">
        <f t="shared" si="905"/>
        <v>0</v>
      </c>
      <c r="AX200" s="111">
        <f t="shared" si="24"/>
        <v>0</v>
      </c>
      <c r="AY200" s="111"/>
      <c r="AZ200" s="113">
        <f t="shared" si="25"/>
        <v>0</v>
      </c>
      <c r="BA200" s="111">
        <f t="shared" ref="BA200:BI200" si="906">IF(R199&lt;=0,0,IF($C200&lt;=SUM($AZ200:AZ200),0,IF(AO200+$C200-SUM($AZ200:AZ200)&gt;R199+AC200,R199+AC200-AO200,$C200-SUM($AZ200:AZ200))))</f>
        <v>0</v>
      </c>
      <c r="BB200" s="111">
        <f t="shared" si="906"/>
        <v>0</v>
      </c>
      <c r="BC200" s="111">
        <f t="shared" si="906"/>
        <v>0</v>
      </c>
      <c r="BD200" s="111">
        <f t="shared" si="906"/>
        <v>0</v>
      </c>
      <c r="BE200" s="111">
        <f t="shared" si="906"/>
        <v>0</v>
      </c>
      <c r="BF200" s="111">
        <f t="shared" si="906"/>
        <v>0</v>
      </c>
      <c r="BG200" s="111">
        <f t="shared" si="906"/>
        <v>0</v>
      </c>
      <c r="BH200" s="111">
        <f t="shared" si="906"/>
        <v>0</v>
      </c>
      <c r="BI200" s="111">
        <f t="shared" si="906"/>
        <v>0</v>
      </c>
      <c r="BJ200" s="53"/>
      <c r="BK200" s="53"/>
    </row>
    <row r="201" ht="10.5" customHeight="1">
      <c r="A201" s="107" t="str">
        <f t="shared" si="16"/>
        <v/>
      </c>
      <c r="B201" s="108" t="str">
        <f t="shared" si="17"/>
        <v>#N/A</v>
      </c>
      <c r="C201" s="109" t="str">
        <f t="shared" si="18"/>
        <v/>
      </c>
      <c r="D201" s="110"/>
      <c r="E201" s="111">
        <f t="shared" ref="E201:N201" si="907">AN201+AZ201</f>
        <v>0</v>
      </c>
      <c r="F201" s="111">
        <f t="shared" si="907"/>
        <v>0</v>
      </c>
      <c r="G201" s="111">
        <f t="shared" si="907"/>
        <v>0</v>
      </c>
      <c r="H201" s="111">
        <f t="shared" si="907"/>
        <v>0</v>
      </c>
      <c r="I201" s="111">
        <f t="shared" si="907"/>
        <v>0</v>
      </c>
      <c r="J201" s="111">
        <f t="shared" si="907"/>
        <v>0</v>
      </c>
      <c r="K201" s="111">
        <f t="shared" si="907"/>
        <v>0</v>
      </c>
      <c r="L201" s="111">
        <f t="shared" si="907"/>
        <v>0</v>
      </c>
      <c r="M201" s="111">
        <f t="shared" si="907"/>
        <v>0</v>
      </c>
      <c r="N201" s="111">
        <f t="shared" si="907"/>
        <v>0</v>
      </c>
      <c r="O201" s="112"/>
      <c r="P201" s="111">
        <f t="shared" si="11"/>
        <v>0</v>
      </c>
      <c r="Q201" s="111">
        <f t="shared" ref="Q201:Z201" si="908">IF(E$10=0,0,ROUND(Q200-(E201-AB201),2))</f>
        <v>0</v>
      </c>
      <c r="R201" s="111">
        <f t="shared" si="908"/>
        <v>0</v>
      </c>
      <c r="S201" s="111">
        <f t="shared" si="908"/>
        <v>0</v>
      </c>
      <c r="T201" s="111">
        <f t="shared" si="908"/>
        <v>0</v>
      </c>
      <c r="U201" s="111">
        <f t="shared" si="908"/>
        <v>0</v>
      </c>
      <c r="V201" s="111">
        <f t="shared" si="908"/>
        <v>0</v>
      </c>
      <c r="W201" s="111">
        <f t="shared" si="908"/>
        <v>0</v>
      </c>
      <c r="X201" s="111">
        <f t="shared" si="908"/>
        <v>0</v>
      </c>
      <c r="Y201" s="111">
        <f t="shared" si="908"/>
        <v>0</v>
      </c>
      <c r="Z201" s="111">
        <f t="shared" si="908"/>
        <v>0</v>
      </c>
      <c r="AA201" s="114"/>
      <c r="AB201" s="111">
        <f t="shared" ref="AB201:AK201" si="909">ROUND(Q200*E$11/12,2)</f>
        <v>0</v>
      </c>
      <c r="AC201" s="111">
        <f t="shared" si="909"/>
        <v>0</v>
      </c>
      <c r="AD201" s="111">
        <f t="shared" si="909"/>
        <v>0</v>
      </c>
      <c r="AE201" s="111">
        <f t="shared" si="909"/>
        <v>0</v>
      </c>
      <c r="AF201" s="111">
        <f t="shared" si="909"/>
        <v>0</v>
      </c>
      <c r="AG201" s="111">
        <f t="shared" si="909"/>
        <v>0</v>
      </c>
      <c r="AH201" s="111">
        <f t="shared" si="909"/>
        <v>0</v>
      </c>
      <c r="AI201" s="111">
        <f t="shared" si="909"/>
        <v>0</v>
      </c>
      <c r="AJ201" s="111">
        <f t="shared" si="909"/>
        <v>0</v>
      </c>
      <c r="AK201" s="111">
        <f t="shared" si="909"/>
        <v>0</v>
      </c>
      <c r="AL201" s="111">
        <f t="shared" si="22"/>
        <v>0</v>
      </c>
      <c r="AM201" s="115"/>
      <c r="AN201" s="111">
        <f t="shared" ref="AN201:AW201" si="910">IF(Q200&gt;0,IF((Q200+AB201)&lt;E$12,Q200+AB201,E$12),0)</f>
        <v>0</v>
      </c>
      <c r="AO201" s="111">
        <f t="shared" si="910"/>
        <v>0</v>
      </c>
      <c r="AP201" s="111">
        <f t="shared" si="910"/>
        <v>0</v>
      </c>
      <c r="AQ201" s="111">
        <f t="shared" si="910"/>
        <v>0</v>
      </c>
      <c r="AR201" s="111">
        <f t="shared" si="910"/>
        <v>0</v>
      </c>
      <c r="AS201" s="111">
        <f t="shared" si="910"/>
        <v>0</v>
      </c>
      <c r="AT201" s="111">
        <f t="shared" si="910"/>
        <v>0</v>
      </c>
      <c r="AU201" s="111">
        <f t="shared" si="910"/>
        <v>0</v>
      </c>
      <c r="AV201" s="111">
        <f t="shared" si="910"/>
        <v>0</v>
      </c>
      <c r="AW201" s="111">
        <f t="shared" si="910"/>
        <v>0</v>
      </c>
      <c r="AX201" s="111">
        <f t="shared" si="24"/>
        <v>0</v>
      </c>
      <c r="AY201" s="111"/>
      <c r="AZ201" s="113">
        <f t="shared" si="25"/>
        <v>0</v>
      </c>
      <c r="BA201" s="111">
        <f t="shared" ref="BA201:BI201" si="911">IF(R200&lt;=0,0,IF($C201&lt;=SUM($AZ201:AZ201),0,IF(AO201+$C201-SUM($AZ201:AZ201)&gt;R200+AC201,R200+AC201-AO201,$C201-SUM($AZ201:AZ201))))</f>
        <v>0</v>
      </c>
      <c r="BB201" s="111">
        <f t="shared" si="911"/>
        <v>0</v>
      </c>
      <c r="BC201" s="111">
        <f t="shared" si="911"/>
        <v>0</v>
      </c>
      <c r="BD201" s="111">
        <f t="shared" si="911"/>
        <v>0</v>
      </c>
      <c r="BE201" s="111">
        <f t="shared" si="911"/>
        <v>0</v>
      </c>
      <c r="BF201" s="111">
        <f t="shared" si="911"/>
        <v>0</v>
      </c>
      <c r="BG201" s="111">
        <f t="shared" si="911"/>
        <v>0</v>
      </c>
      <c r="BH201" s="111">
        <f t="shared" si="911"/>
        <v>0</v>
      </c>
      <c r="BI201" s="111">
        <f t="shared" si="911"/>
        <v>0</v>
      </c>
      <c r="BJ201" s="53"/>
      <c r="BK201" s="53"/>
    </row>
    <row r="202" ht="10.5" customHeight="1">
      <c r="A202" s="107" t="str">
        <f t="shared" si="16"/>
        <v/>
      </c>
      <c r="B202" s="108" t="str">
        <f t="shared" si="17"/>
        <v>#N/A</v>
      </c>
      <c r="C202" s="109" t="str">
        <f t="shared" si="18"/>
        <v/>
      </c>
      <c r="D202" s="110"/>
      <c r="E202" s="111">
        <f t="shared" ref="E202:N202" si="912">AN202+AZ202</f>
        <v>0</v>
      </c>
      <c r="F202" s="111">
        <f t="shared" si="912"/>
        <v>0</v>
      </c>
      <c r="G202" s="111">
        <f t="shared" si="912"/>
        <v>0</v>
      </c>
      <c r="H202" s="111">
        <f t="shared" si="912"/>
        <v>0</v>
      </c>
      <c r="I202" s="111">
        <f t="shared" si="912"/>
        <v>0</v>
      </c>
      <c r="J202" s="111">
        <f t="shared" si="912"/>
        <v>0</v>
      </c>
      <c r="K202" s="111">
        <f t="shared" si="912"/>
        <v>0</v>
      </c>
      <c r="L202" s="111">
        <f t="shared" si="912"/>
        <v>0</v>
      </c>
      <c r="M202" s="111">
        <f t="shared" si="912"/>
        <v>0</v>
      </c>
      <c r="N202" s="111">
        <f t="shared" si="912"/>
        <v>0</v>
      </c>
      <c r="O202" s="112"/>
      <c r="P202" s="111">
        <f t="shared" si="11"/>
        <v>0</v>
      </c>
      <c r="Q202" s="111">
        <f t="shared" ref="Q202:Z202" si="913">IF(E$10=0,0,ROUND(Q201-(E202-AB202),2))</f>
        <v>0</v>
      </c>
      <c r="R202" s="111">
        <f t="shared" si="913"/>
        <v>0</v>
      </c>
      <c r="S202" s="111">
        <f t="shared" si="913"/>
        <v>0</v>
      </c>
      <c r="T202" s="111">
        <f t="shared" si="913"/>
        <v>0</v>
      </c>
      <c r="U202" s="111">
        <f t="shared" si="913"/>
        <v>0</v>
      </c>
      <c r="V202" s="111">
        <f t="shared" si="913"/>
        <v>0</v>
      </c>
      <c r="W202" s="111">
        <f t="shared" si="913"/>
        <v>0</v>
      </c>
      <c r="X202" s="111">
        <f t="shared" si="913"/>
        <v>0</v>
      </c>
      <c r="Y202" s="111">
        <f t="shared" si="913"/>
        <v>0</v>
      </c>
      <c r="Z202" s="111">
        <f t="shared" si="913"/>
        <v>0</v>
      </c>
      <c r="AA202" s="114"/>
      <c r="AB202" s="111">
        <f t="shared" ref="AB202:AK202" si="914">ROUND(Q201*E$11/12,2)</f>
        <v>0</v>
      </c>
      <c r="AC202" s="111">
        <f t="shared" si="914"/>
        <v>0</v>
      </c>
      <c r="AD202" s="111">
        <f t="shared" si="914"/>
        <v>0</v>
      </c>
      <c r="AE202" s="111">
        <f t="shared" si="914"/>
        <v>0</v>
      </c>
      <c r="AF202" s="111">
        <f t="shared" si="914"/>
        <v>0</v>
      </c>
      <c r="AG202" s="111">
        <f t="shared" si="914"/>
        <v>0</v>
      </c>
      <c r="AH202" s="111">
        <f t="shared" si="914"/>
        <v>0</v>
      </c>
      <c r="AI202" s="111">
        <f t="shared" si="914"/>
        <v>0</v>
      </c>
      <c r="AJ202" s="111">
        <f t="shared" si="914"/>
        <v>0</v>
      </c>
      <c r="AK202" s="111">
        <f t="shared" si="914"/>
        <v>0</v>
      </c>
      <c r="AL202" s="111">
        <f t="shared" si="22"/>
        <v>0</v>
      </c>
      <c r="AM202" s="115"/>
      <c r="AN202" s="111">
        <f t="shared" ref="AN202:AW202" si="915">IF(Q201&gt;0,IF((Q201+AB202)&lt;E$12,Q201+AB202,E$12),0)</f>
        <v>0</v>
      </c>
      <c r="AO202" s="111">
        <f t="shared" si="915"/>
        <v>0</v>
      </c>
      <c r="AP202" s="111">
        <f t="shared" si="915"/>
        <v>0</v>
      </c>
      <c r="AQ202" s="111">
        <f t="shared" si="915"/>
        <v>0</v>
      </c>
      <c r="AR202" s="111">
        <f t="shared" si="915"/>
        <v>0</v>
      </c>
      <c r="AS202" s="111">
        <f t="shared" si="915"/>
        <v>0</v>
      </c>
      <c r="AT202" s="111">
        <f t="shared" si="915"/>
        <v>0</v>
      </c>
      <c r="AU202" s="111">
        <f t="shared" si="915"/>
        <v>0</v>
      </c>
      <c r="AV202" s="111">
        <f t="shared" si="915"/>
        <v>0</v>
      </c>
      <c r="AW202" s="111">
        <f t="shared" si="915"/>
        <v>0</v>
      </c>
      <c r="AX202" s="111">
        <f t="shared" si="24"/>
        <v>0</v>
      </c>
      <c r="AY202" s="111"/>
      <c r="AZ202" s="113">
        <f t="shared" si="25"/>
        <v>0</v>
      </c>
      <c r="BA202" s="111">
        <f t="shared" ref="BA202:BI202" si="916">IF(R201&lt;=0,0,IF($C202&lt;=SUM($AZ202:AZ202),0,IF(AO202+$C202-SUM($AZ202:AZ202)&gt;R201+AC202,R201+AC202-AO202,$C202-SUM($AZ202:AZ202))))</f>
        <v>0</v>
      </c>
      <c r="BB202" s="111">
        <f t="shared" si="916"/>
        <v>0</v>
      </c>
      <c r="BC202" s="111">
        <f t="shared" si="916"/>
        <v>0</v>
      </c>
      <c r="BD202" s="111">
        <f t="shared" si="916"/>
        <v>0</v>
      </c>
      <c r="BE202" s="111">
        <f t="shared" si="916"/>
        <v>0</v>
      </c>
      <c r="BF202" s="111">
        <f t="shared" si="916"/>
        <v>0</v>
      </c>
      <c r="BG202" s="111">
        <f t="shared" si="916"/>
        <v>0</v>
      </c>
      <c r="BH202" s="111">
        <f t="shared" si="916"/>
        <v>0</v>
      </c>
      <c r="BI202" s="111">
        <f t="shared" si="916"/>
        <v>0</v>
      </c>
      <c r="BJ202" s="53"/>
      <c r="BK202" s="53"/>
    </row>
    <row r="203" ht="10.5" customHeight="1">
      <c r="A203" s="107" t="str">
        <f t="shared" si="16"/>
        <v/>
      </c>
      <c r="B203" s="108" t="str">
        <f t="shared" si="17"/>
        <v>#N/A</v>
      </c>
      <c r="C203" s="109" t="str">
        <f t="shared" si="18"/>
        <v/>
      </c>
      <c r="D203" s="110"/>
      <c r="E203" s="111">
        <f t="shared" ref="E203:N203" si="917">AN203+AZ203</f>
        <v>0</v>
      </c>
      <c r="F203" s="111">
        <f t="shared" si="917"/>
        <v>0</v>
      </c>
      <c r="G203" s="111">
        <f t="shared" si="917"/>
        <v>0</v>
      </c>
      <c r="H203" s="111">
        <f t="shared" si="917"/>
        <v>0</v>
      </c>
      <c r="I203" s="111">
        <f t="shared" si="917"/>
        <v>0</v>
      </c>
      <c r="J203" s="111">
        <f t="shared" si="917"/>
        <v>0</v>
      </c>
      <c r="K203" s="111">
        <f t="shared" si="917"/>
        <v>0</v>
      </c>
      <c r="L203" s="111">
        <f t="shared" si="917"/>
        <v>0</v>
      </c>
      <c r="M203" s="111">
        <f t="shared" si="917"/>
        <v>0</v>
      </c>
      <c r="N203" s="111">
        <f t="shared" si="917"/>
        <v>0</v>
      </c>
      <c r="O203" s="112"/>
      <c r="P203" s="111">
        <f t="shared" si="11"/>
        <v>0</v>
      </c>
      <c r="Q203" s="111">
        <f t="shared" ref="Q203:Z203" si="918">IF(E$10=0,0,ROUND(Q202-(E203-AB203),2))</f>
        <v>0</v>
      </c>
      <c r="R203" s="111">
        <f t="shared" si="918"/>
        <v>0</v>
      </c>
      <c r="S203" s="111">
        <f t="shared" si="918"/>
        <v>0</v>
      </c>
      <c r="T203" s="111">
        <f t="shared" si="918"/>
        <v>0</v>
      </c>
      <c r="U203" s="111">
        <f t="shared" si="918"/>
        <v>0</v>
      </c>
      <c r="V203" s="111">
        <f t="shared" si="918"/>
        <v>0</v>
      </c>
      <c r="W203" s="111">
        <f t="shared" si="918"/>
        <v>0</v>
      </c>
      <c r="X203" s="111">
        <f t="shared" si="918"/>
        <v>0</v>
      </c>
      <c r="Y203" s="111">
        <f t="shared" si="918"/>
        <v>0</v>
      </c>
      <c r="Z203" s="111">
        <f t="shared" si="918"/>
        <v>0</v>
      </c>
      <c r="AA203" s="114"/>
      <c r="AB203" s="111">
        <f t="shared" ref="AB203:AK203" si="919">ROUND(Q202*E$11/12,2)</f>
        <v>0</v>
      </c>
      <c r="AC203" s="111">
        <f t="shared" si="919"/>
        <v>0</v>
      </c>
      <c r="AD203" s="111">
        <f t="shared" si="919"/>
        <v>0</v>
      </c>
      <c r="AE203" s="111">
        <f t="shared" si="919"/>
        <v>0</v>
      </c>
      <c r="AF203" s="111">
        <f t="shared" si="919"/>
        <v>0</v>
      </c>
      <c r="AG203" s="111">
        <f t="shared" si="919"/>
        <v>0</v>
      </c>
      <c r="AH203" s="111">
        <f t="shared" si="919"/>
        <v>0</v>
      </c>
      <c r="AI203" s="111">
        <f t="shared" si="919"/>
        <v>0</v>
      </c>
      <c r="AJ203" s="111">
        <f t="shared" si="919"/>
        <v>0</v>
      </c>
      <c r="AK203" s="111">
        <f t="shared" si="919"/>
        <v>0</v>
      </c>
      <c r="AL203" s="111">
        <f t="shared" si="22"/>
        <v>0</v>
      </c>
      <c r="AM203" s="115"/>
      <c r="AN203" s="111">
        <f t="shared" ref="AN203:AW203" si="920">IF(Q202&gt;0,IF((Q202+AB203)&lt;E$12,Q202+AB203,E$12),0)</f>
        <v>0</v>
      </c>
      <c r="AO203" s="111">
        <f t="shared" si="920"/>
        <v>0</v>
      </c>
      <c r="AP203" s="111">
        <f t="shared" si="920"/>
        <v>0</v>
      </c>
      <c r="AQ203" s="111">
        <f t="shared" si="920"/>
        <v>0</v>
      </c>
      <c r="AR203" s="111">
        <f t="shared" si="920"/>
        <v>0</v>
      </c>
      <c r="AS203" s="111">
        <f t="shared" si="920"/>
        <v>0</v>
      </c>
      <c r="AT203" s="111">
        <f t="shared" si="920"/>
        <v>0</v>
      </c>
      <c r="AU203" s="111">
        <f t="shared" si="920"/>
        <v>0</v>
      </c>
      <c r="AV203" s="111">
        <f t="shared" si="920"/>
        <v>0</v>
      </c>
      <c r="AW203" s="111">
        <f t="shared" si="920"/>
        <v>0</v>
      </c>
      <c r="AX203" s="111">
        <f t="shared" si="24"/>
        <v>0</v>
      </c>
      <c r="AY203" s="111"/>
      <c r="AZ203" s="113">
        <f t="shared" si="25"/>
        <v>0</v>
      </c>
      <c r="BA203" s="111">
        <f t="shared" ref="BA203:BI203" si="921">IF(R202&lt;=0,0,IF($C203&lt;=SUM($AZ203:AZ203),0,IF(AO203+$C203-SUM($AZ203:AZ203)&gt;R202+AC203,R202+AC203-AO203,$C203-SUM($AZ203:AZ203))))</f>
        <v>0</v>
      </c>
      <c r="BB203" s="111">
        <f t="shared" si="921"/>
        <v>0</v>
      </c>
      <c r="BC203" s="111">
        <f t="shared" si="921"/>
        <v>0</v>
      </c>
      <c r="BD203" s="111">
        <f t="shared" si="921"/>
        <v>0</v>
      </c>
      <c r="BE203" s="111">
        <f t="shared" si="921"/>
        <v>0</v>
      </c>
      <c r="BF203" s="111">
        <f t="shared" si="921"/>
        <v>0</v>
      </c>
      <c r="BG203" s="111">
        <f t="shared" si="921"/>
        <v>0</v>
      </c>
      <c r="BH203" s="111">
        <f t="shared" si="921"/>
        <v>0</v>
      </c>
      <c r="BI203" s="111">
        <f t="shared" si="921"/>
        <v>0</v>
      </c>
      <c r="BJ203" s="53"/>
      <c r="BK203" s="53"/>
    </row>
    <row r="204" ht="10.5" customHeight="1">
      <c r="A204" s="107" t="str">
        <f t="shared" si="16"/>
        <v/>
      </c>
      <c r="B204" s="108" t="str">
        <f t="shared" si="17"/>
        <v>#N/A</v>
      </c>
      <c r="C204" s="109" t="str">
        <f t="shared" si="18"/>
        <v/>
      </c>
      <c r="D204" s="110"/>
      <c r="E204" s="111">
        <f t="shared" ref="E204:N204" si="922">AN204+AZ204</f>
        <v>0</v>
      </c>
      <c r="F204" s="111">
        <f t="shared" si="922"/>
        <v>0</v>
      </c>
      <c r="G204" s="111">
        <f t="shared" si="922"/>
        <v>0</v>
      </c>
      <c r="H204" s="111">
        <f t="shared" si="922"/>
        <v>0</v>
      </c>
      <c r="I204" s="111">
        <f t="shared" si="922"/>
        <v>0</v>
      </c>
      <c r="J204" s="111">
        <f t="shared" si="922"/>
        <v>0</v>
      </c>
      <c r="K204" s="111">
        <f t="shared" si="922"/>
        <v>0</v>
      </c>
      <c r="L204" s="111">
        <f t="shared" si="922"/>
        <v>0</v>
      </c>
      <c r="M204" s="111">
        <f t="shared" si="922"/>
        <v>0</v>
      </c>
      <c r="N204" s="111">
        <f t="shared" si="922"/>
        <v>0</v>
      </c>
      <c r="O204" s="112"/>
      <c r="P204" s="111">
        <f t="shared" si="11"/>
        <v>0</v>
      </c>
      <c r="Q204" s="111">
        <f t="shared" ref="Q204:Z204" si="923">IF(E$10=0,0,ROUND(Q203-(E204-AB204),2))</f>
        <v>0</v>
      </c>
      <c r="R204" s="111">
        <f t="shared" si="923"/>
        <v>0</v>
      </c>
      <c r="S204" s="111">
        <f t="shared" si="923"/>
        <v>0</v>
      </c>
      <c r="T204" s="111">
        <f t="shared" si="923"/>
        <v>0</v>
      </c>
      <c r="U204" s="111">
        <f t="shared" si="923"/>
        <v>0</v>
      </c>
      <c r="V204" s="111">
        <f t="shared" si="923"/>
        <v>0</v>
      </c>
      <c r="W204" s="111">
        <f t="shared" si="923"/>
        <v>0</v>
      </c>
      <c r="X204" s="111">
        <f t="shared" si="923"/>
        <v>0</v>
      </c>
      <c r="Y204" s="111">
        <f t="shared" si="923"/>
        <v>0</v>
      </c>
      <c r="Z204" s="111">
        <f t="shared" si="923"/>
        <v>0</v>
      </c>
      <c r="AA204" s="114"/>
      <c r="AB204" s="111">
        <f t="shared" ref="AB204:AK204" si="924">ROUND(Q203*E$11/12,2)</f>
        <v>0</v>
      </c>
      <c r="AC204" s="111">
        <f t="shared" si="924"/>
        <v>0</v>
      </c>
      <c r="AD204" s="111">
        <f t="shared" si="924"/>
        <v>0</v>
      </c>
      <c r="AE204" s="111">
        <f t="shared" si="924"/>
        <v>0</v>
      </c>
      <c r="AF204" s="111">
        <f t="shared" si="924"/>
        <v>0</v>
      </c>
      <c r="AG204" s="111">
        <f t="shared" si="924"/>
        <v>0</v>
      </c>
      <c r="AH204" s="111">
        <f t="shared" si="924"/>
        <v>0</v>
      </c>
      <c r="AI204" s="111">
        <f t="shared" si="924"/>
        <v>0</v>
      </c>
      <c r="AJ204" s="111">
        <f t="shared" si="924"/>
        <v>0</v>
      </c>
      <c r="AK204" s="111">
        <f t="shared" si="924"/>
        <v>0</v>
      </c>
      <c r="AL204" s="111">
        <f t="shared" si="22"/>
        <v>0</v>
      </c>
      <c r="AM204" s="115"/>
      <c r="AN204" s="111">
        <f t="shared" ref="AN204:AW204" si="925">IF(Q203&gt;0,IF((Q203+AB204)&lt;E$12,Q203+AB204,E$12),0)</f>
        <v>0</v>
      </c>
      <c r="AO204" s="111">
        <f t="shared" si="925"/>
        <v>0</v>
      </c>
      <c r="AP204" s="111">
        <f t="shared" si="925"/>
        <v>0</v>
      </c>
      <c r="AQ204" s="111">
        <f t="shared" si="925"/>
        <v>0</v>
      </c>
      <c r="AR204" s="111">
        <f t="shared" si="925"/>
        <v>0</v>
      </c>
      <c r="AS204" s="111">
        <f t="shared" si="925"/>
        <v>0</v>
      </c>
      <c r="AT204" s="111">
        <f t="shared" si="925"/>
        <v>0</v>
      </c>
      <c r="AU204" s="111">
        <f t="shared" si="925"/>
        <v>0</v>
      </c>
      <c r="AV204" s="111">
        <f t="shared" si="925"/>
        <v>0</v>
      </c>
      <c r="AW204" s="111">
        <f t="shared" si="925"/>
        <v>0</v>
      </c>
      <c r="AX204" s="111">
        <f t="shared" si="24"/>
        <v>0</v>
      </c>
      <c r="AY204" s="111"/>
      <c r="AZ204" s="113">
        <f t="shared" si="25"/>
        <v>0</v>
      </c>
      <c r="BA204" s="111">
        <f t="shared" ref="BA204:BI204" si="926">IF(R203&lt;=0,0,IF($C204&lt;=SUM($AZ204:AZ204),0,IF(AO204+$C204-SUM($AZ204:AZ204)&gt;R203+AC204,R203+AC204-AO204,$C204-SUM($AZ204:AZ204))))</f>
        <v>0</v>
      </c>
      <c r="BB204" s="111">
        <f t="shared" si="926"/>
        <v>0</v>
      </c>
      <c r="BC204" s="111">
        <f t="shared" si="926"/>
        <v>0</v>
      </c>
      <c r="BD204" s="111">
        <f t="shared" si="926"/>
        <v>0</v>
      </c>
      <c r="BE204" s="111">
        <f t="shared" si="926"/>
        <v>0</v>
      </c>
      <c r="BF204" s="111">
        <f t="shared" si="926"/>
        <v>0</v>
      </c>
      <c r="BG204" s="111">
        <f t="shared" si="926"/>
        <v>0</v>
      </c>
      <c r="BH204" s="111">
        <f t="shared" si="926"/>
        <v>0</v>
      </c>
      <c r="BI204" s="111">
        <f t="shared" si="926"/>
        <v>0</v>
      </c>
      <c r="BJ204" s="53"/>
      <c r="BK204" s="53"/>
    </row>
    <row r="205" ht="10.5" customHeight="1">
      <c r="A205" s="107" t="str">
        <f t="shared" si="16"/>
        <v/>
      </c>
      <c r="B205" s="108" t="str">
        <f t="shared" si="17"/>
        <v>#N/A</v>
      </c>
      <c r="C205" s="109" t="str">
        <f t="shared" si="18"/>
        <v/>
      </c>
      <c r="D205" s="110"/>
      <c r="E205" s="111">
        <f t="shared" ref="E205:N205" si="927">AN205+AZ205</f>
        <v>0</v>
      </c>
      <c r="F205" s="111">
        <f t="shared" si="927"/>
        <v>0</v>
      </c>
      <c r="G205" s="111">
        <f t="shared" si="927"/>
        <v>0</v>
      </c>
      <c r="H205" s="111">
        <f t="shared" si="927"/>
        <v>0</v>
      </c>
      <c r="I205" s="111">
        <f t="shared" si="927"/>
        <v>0</v>
      </c>
      <c r="J205" s="111">
        <f t="shared" si="927"/>
        <v>0</v>
      </c>
      <c r="K205" s="111">
        <f t="shared" si="927"/>
        <v>0</v>
      </c>
      <c r="L205" s="111">
        <f t="shared" si="927"/>
        <v>0</v>
      </c>
      <c r="M205" s="111">
        <f t="shared" si="927"/>
        <v>0</v>
      </c>
      <c r="N205" s="111">
        <f t="shared" si="927"/>
        <v>0</v>
      </c>
      <c r="O205" s="112"/>
      <c r="P205" s="111">
        <f t="shared" si="11"/>
        <v>0</v>
      </c>
      <c r="Q205" s="111">
        <f t="shared" ref="Q205:Z205" si="928">IF(E$10=0,0,ROUND(Q204-(E205-AB205),2))</f>
        <v>0</v>
      </c>
      <c r="R205" s="111">
        <f t="shared" si="928"/>
        <v>0</v>
      </c>
      <c r="S205" s="111">
        <f t="shared" si="928"/>
        <v>0</v>
      </c>
      <c r="T205" s="111">
        <f t="shared" si="928"/>
        <v>0</v>
      </c>
      <c r="U205" s="111">
        <f t="shared" si="928"/>
        <v>0</v>
      </c>
      <c r="V205" s="111">
        <f t="shared" si="928"/>
        <v>0</v>
      </c>
      <c r="W205" s="111">
        <f t="shared" si="928"/>
        <v>0</v>
      </c>
      <c r="X205" s="111">
        <f t="shared" si="928"/>
        <v>0</v>
      </c>
      <c r="Y205" s="111">
        <f t="shared" si="928"/>
        <v>0</v>
      </c>
      <c r="Z205" s="111">
        <f t="shared" si="928"/>
        <v>0</v>
      </c>
      <c r="AA205" s="114"/>
      <c r="AB205" s="111">
        <f t="shared" ref="AB205:AK205" si="929">ROUND(Q204*E$11/12,2)</f>
        <v>0</v>
      </c>
      <c r="AC205" s="111">
        <f t="shared" si="929"/>
        <v>0</v>
      </c>
      <c r="AD205" s="111">
        <f t="shared" si="929"/>
        <v>0</v>
      </c>
      <c r="AE205" s="111">
        <f t="shared" si="929"/>
        <v>0</v>
      </c>
      <c r="AF205" s="111">
        <f t="shared" si="929"/>
        <v>0</v>
      </c>
      <c r="AG205" s="111">
        <f t="shared" si="929"/>
        <v>0</v>
      </c>
      <c r="AH205" s="111">
        <f t="shared" si="929"/>
        <v>0</v>
      </c>
      <c r="AI205" s="111">
        <f t="shared" si="929"/>
        <v>0</v>
      </c>
      <c r="AJ205" s="111">
        <f t="shared" si="929"/>
        <v>0</v>
      </c>
      <c r="AK205" s="111">
        <f t="shared" si="929"/>
        <v>0</v>
      </c>
      <c r="AL205" s="111">
        <f t="shared" si="22"/>
        <v>0</v>
      </c>
      <c r="AM205" s="115"/>
      <c r="AN205" s="111">
        <f t="shared" ref="AN205:AW205" si="930">IF(Q204&gt;0,IF((Q204+AB205)&lt;E$12,Q204+AB205,E$12),0)</f>
        <v>0</v>
      </c>
      <c r="AO205" s="111">
        <f t="shared" si="930"/>
        <v>0</v>
      </c>
      <c r="AP205" s="111">
        <f t="shared" si="930"/>
        <v>0</v>
      </c>
      <c r="AQ205" s="111">
        <f t="shared" si="930"/>
        <v>0</v>
      </c>
      <c r="AR205" s="111">
        <f t="shared" si="930"/>
        <v>0</v>
      </c>
      <c r="AS205" s="111">
        <f t="shared" si="930"/>
        <v>0</v>
      </c>
      <c r="AT205" s="111">
        <f t="shared" si="930"/>
        <v>0</v>
      </c>
      <c r="AU205" s="111">
        <f t="shared" si="930"/>
        <v>0</v>
      </c>
      <c r="AV205" s="111">
        <f t="shared" si="930"/>
        <v>0</v>
      </c>
      <c r="AW205" s="111">
        <f t="shared" si="930"/>
        <v>0</v>
      </c>
      <c r="AX205" s="111">
        <f t="shared" si="24"/>
        <v>0</v>
      </c>
      <c r="AY205" s="111"/>
      <c r="AZ205" s="113">
        <f t="shared" si="25"/>
        <v>0</v>
      </c>
      <c r="BA205" s="111">
        <f t="shared" ref="BA205:BI205" si="931">IF(R204&lt;=0,0,IF($C205&lt;=SUM($AZ205:AZ205),0,IF(AO205+$C205-SUM($AZ205:AZ205)&gt;R204+AC205,R204+AC205-AO205,$C205-SUM($AZ205:AZ205))))</f>
        <v>0</v>
      </c>
      <c r="BB205" s="111">
        <f t="shared" si="931"/>
        <v>0</v>
      </c>
      <c r="BC205" s="111">
        <f t="shared" si="931"/>
        <v>0</v>
      </c>
      <c r="BD205" s="111">
        <f t="shared" si="931"/>
        <v>0</v>
      </c>
      <c r="BE205" s="111">
        <f t="shared" si="931"/>
        <v>0</v>
      </c>
      <c r="BF205" s="111">
        <f t="shared" si="931"/>
        <v>0</v>
      </c>
      <c r="BG205" s="111">
        <f t="shared" si="931"/>
        <v>0</v>
      </c>
      <c r="BH205" s="111">
        <f t="shared" si="931"/>
        <v>0</v>
      </c>
      <c r="BI205" s="111">
        <f t="shared" si="931"/>
        <v>0</v>
      </c>
      <c r="BJ205" s="53"/>
      <c r="BK205" s="53"/>
    </row>
    <row r="206" ht="10.5" customHeight="1">
      <c r="A206" s="107" t="str">
        <f t="shared" si="16"/>
        <v/>
      </c>
      <c r="B206" s="108" t="str">
        <f t="shared" si="17"/>
        <v>#N/A</v>
      </c>
      <c r="C206" s="109" t="str">
        <f t="shared" si="18"/>
        <v/>
      </c>
      <c r="D206" s="110"/>
      <c r="E206" s="111">
        <f t="shared" ref="E206:N206" si="932">AN206+AZ206</f>
        <v>0</v>
      </c>
      <c r="F206" s="111">
        <f t="shared" si="932"/>
        <v>0</v>
      </c>
      <c r="G206" s="111">
        <f t="shared" si="932"/>
        <v>0</v>
      </c>
      <c r="H206" s="111">
        <f t="shared" si="932"/>
        <v>0</v>
      </c>
      <c r="I206" s="111">
        <f t="shared" si="932"/>
        <v>0</v>
      </c>
      <c r="J206" s="111">
        <f t="shared" si="932"/>
        <v>0</v>
      </c>
      <c r="K206" s="111">
        <f t="shared" si="932"/>
        <v>0</v>
      </c>
      <c r="L206" s="111">
        <f t="shared" si="932"/>
        <v>0</v>
      </c>
      <c r="M206" s="111">
        <f t="shared" si="932"/>
        <v>0</v>
      </c>
      <c r="N206" s="111">
        <f t="shared" si="932"/>
        <v>0</v>
      </c>
      <c r="O206" s="112"/>
      <c r="P206" s="111">
        <f t="shared" si="11"/>
        <v>0</v>
      </c>
      <c r="Q206" s="111">
        <f t="shared" ref="Q206:Z206" si="933">IF(E$10=0,0,ROUND(Q205-(E206-AB206),2))</f>
        <v>0</v>
      </c>
      <c r="R206" s="111">
        <f t="shared" si="933"/>
        <v>0</v>
      </c>
      <c r="S206" s="111">
        <f t="shared" si="933"/>
        <v>0</v>
      </c>
      <c r="T206" s="111">
        <f t="shared" si="933"/>
        <v>0</v>
      </c>
      <c r="U206" s="111">
        <f t="shared" si="933"/>
        <v>0</v>
      </c>
      <c r="V206" s="111">
        <f t="shared" si="933"/>
        <v>0</v>
      </c>
      <c r="W206" s="111">
        <f t="shared" si="933"/>
        <v>0</v>
      </c>
      <c r="X206" s="111">
        <f t="shared" si="933"/>
        <v>0</v>
      </c>
      <c r="Y206" s="111">
        <f t="shared" si="933"/>
        <v>0</v>
      </c>
      <c r="Z206" s="111">
        <f t="shared" si="933"/>
        <v>0</v>
      </c>
      <c r="AA206" s="114"/>
      <c r="AB206" s="111">
        <f t="shared" ref="AB206:AK206" si="934">ROUND(Q205*E$11/12,2)</f>
        <v>0</v>
      </c>
      <c r="AC206" s="111">
        <f t="shared" si="934"/>
        <v>0</v>
      </c>
      <c r="AD206" s="111">
        <f t="shared" si="934"/>
        <v>0</v>
      </c>
      <c r="AE206" s="111">
        <f t="shared" si="934"/>
        <v>0</v>
      </c>
      <c r="AF206" s="111">
        <f t="shared" si="934"/>
        <v>0</v>
      </c>
      <c r="AG206" s="111">
        <f t="shared" si="934"/>
        <v>0</v>
      </c>
      <c r="AH206" s="111">
        <f t="shared" si="934"/>
        <v>0</v>
      </c>
      <c r="AI206" s="111">
        <f t="shared" si="934"/>
        <v>0</v>
      </c>
      <c r="AJ206" s="111">
        <f t="shared" si="934"/>
        <v>0</v>
      </c>
      <c r="AK206" s="111">
        <f t="shared" si="934"/>
        <v>0</v>
      </c>
      <c r="AL206" s="111">
        <f t="shared" si="22"/>
        <v>0</v>
      </c>
      <c r="AM206" s="115"/>
      <c r="AN206" s="111">
        <f t="shared" ref="AN206:AW206" si="935">IF(Q205&gt;0,IF((Q205+AB206)&lt;E$12,Q205+AB206,E$12),0)</f>
        <v>0</v>
      </c>
      <c r="AO206" s="111">
        <f t="shared" si="935"/>
        <v>0</v>
      </c>
      <c r="AP206" s="111">
        <f t="shared" si="935"/>
        <v>0</v>
      </c>
      <c r="AQ206" s="111">
        <f t="shared" si="935"/>
        <v>0</v>
      </c>
      <c r="AR206" s="111">
        <f t="shared" si="935"/>
        <v>0</v>
      </c>
      <c r="AS206" s="111">
        <f t="shared" si="935"/>
        <v>0</v>
      </c>
      <c r="AT206" s="111">
        <f t="shared" si="935"/>
        <v>0</v>
      </c>
      <c r="AU206" s="111">
        <f t="shared" si="935"/>
        <v>0</v>
      </c>
      <c r="AV206" s="111">
        <f t="shared" si="935"/>
        <v>0</v>
      </c>
      <c r="AW206" s="111">
        <f t="shared" si="935"/>
        <v>0</v>
      </c>
      <c r="AX206" s="111">
        <f t="shared" si="24"/>
        <v>0</v>
      </c>
      <c r="AY206" s="111"/>
      <c r="AZ206" s="113">
        <f t="shared" si="25"/>
        <v>0</v>
      </c>
      <c r="BA206" s="111">
        <f t="shared" ref="BA206:BI206" si="936">IF(R205&lt;=0,0,IF($C206&lt;=SUM($AZ206:AZ206),0,IF(AO206+$C206-SUM($AZ206:AZ206)&gt;R205+AC206,R205+AC206-AO206,$C206-SUM($AZ206:AZ206))))</f>
        <v>0</v>
      </c>
      <c r="BB206" s="111">
        <f t="shared" si="936"/>
        <v>0</v>
      </c>
      <c r="BC206" s="111">
        <f t="shared" si="936"/>
        <v>0</v>
      </c>
      <c r="BD206" s="111">
        <f t="shared" si="936"/>
        <v>0</v>
      </c>
      <c r="BE206" s="111">
        <f t="shared" si="936"/>
        <v>0</v>
      </c>
      <c r="BF206" s="111">
        <f t="shared" si="936"/>
        <v>0</v>
      </c>
      <c r="BG206" s="111">
        <f t="shared" si="936"/>
        <v>0</v>
      </c>
      <c r="BH206" s="111">
        <f t="shared" si="936"/>
        <v>0</v>
      </c>
      <c r="BI206" s="111">
        <f t="shared" si="936"/>
        <v>0</v>
      </c>
      <c r="BJ206" s="53"/>
      <c r="BK206" s="53"/>
    </row>
    <row r="207" ht="10.5" customHeight="1">
      <c r="A207" s="107" t="str">
        <f t="shared" si="16"/>
        <v/>
      </c>
      <c r="B207" s="108" t="str">
        <f t="shared" si="17"/>
        <v>#N/A</v>
      </c>
      <c r="C207" s="109" t="str">
        <f t="shared" si="18"/>
        <v/>
      </c>
      <c r="D207" s="110"/>
      <c r="E207" s="111">
        <f t="shared" ref="E207:N207" si="937">AN207+AZ207</f>
        <v>0</v>
      </c>
      <c r="F207" s="111">
        <f t="shared" si="937"/>
        <v>0</v>
      </c>
      <c r="G207" s="111">
        <f t="shared" si="937"/>
        <v>0</v>
      </c>
      <c r="H207" s="111">
        <f t="shared" si="937"/>
        <v>0</v>
      </c>
      <c r="I207" s="111">
        <f t="shared" si="937"/>
        <v>0</v>
      </c>
      <c r="J207" s="111">
        <f t="shared" si="937"/>
        <v>0</v>
      </c>
      <c r="K207" s="111">
        <f t="shared" si="937"/>
        <v>0</v>
      </c>
      <c r="L207" s="111">
        <f t="shared" si="937"/>
        <v>0</v>
      </c>
      <c r="M207" s="111">
        <f t="shared" si="937"/>
        <v>0</v>
      </c>
      <c r="N207" s="111">
        <f t="shared" si="937"/>
        <v>0</v>
      </c>
      <c r="O207" s="112"/>
      <c r="P207" s="111">
        <f t="shared" si="11"/>
        <v>0</v>
      </c>
      <c r="Q207" s="111">
        <f t="shared" ref="Q207:Z207" si="938">IF(E$10=0,0,ROUND(Q206-(E207-AB207),2))</f>
        <v>0</v>
      </c>
      <c r="R207" s="111">
        <f t="shared" si="938"/>
        <v>0</v>
      </c>
      <c r="S207" s="111">
        <f t="shared" si="938"/>
        <v>0</v>
      </c>
      <c r="T207" s="111">
        <f t="shared" si="938"/>
        <v>0</v>
      </c>
      <c r="U207" s="111">
        <f t="shared" si="938"/>
        <v>0</v>
      </c>
      <c r="V207" s="111">
        <f t="shared" si="938"/>
        <v>0</v>
      </c>
      <c r="W207" s="111">
        <f t="shared" si="938"/>
        <v>0</v>
      </c>
      <c r="X207" s="111">
        <f t="shared" si="938"/>
        <v>0</v>
      </c>
      <c r="Y207" s="111">
        <f t="shared" si="938"/>
        <v>0</v>
      </c>
      <c r="Z207" s="111">
        <f t="shared" si="938"/>
        <v>0</v>
      </c>
      <c r="AA207" s="114"/>
      <c r="AB207" s="111">
        <f t="shared" ref="AB207:AK207" si="939">ROUND(Q206*E$11/12,2)</f>
        <v>0</v>
      </c>
      <c r="AC207" s="111">
        <f t="shared" si="939"/>
        <v>0</v>
      </c>
      <c r="AD207" s="111">
        <f t="shared" si="939"/>
        <v>0</v>
      </c>
      <c r="AE207" s="111">
        <f t="shared" si="939"/>
        <v>0</v>
      </c>
      <c r="AF207" s="111">
        <f t="shared" si="939"/>
        <v>0</v>
      </c>
      <c r="AG207" s="111">
        <f t="shared" si="939"/>
        <v>0</v>
      </c>
      <c r="AH207" s="111">
        <f t="shared" si="939"/>
        <v>0</v>
      </c>
      <c r="AI207" s="111">
        <f t="shared" si="939"/>
        <v>0</v>
      </c>
      <c r="AJ207" s="111">
        <f t="shared" si="939"/>
        <v>0</v>
      </c>
      <c r="AK207" s="111">
        <f t="shared" si="939"/>
        <v>0</v>
      </c>
      <c r="AL207" s="111">
        <f t="shared" si="22"/>
        <v>0</v>
      </c>
      <c r="AM207" s="115"/>
      <c r="AN207" s="111">
        <f t="shared" ref="AN207:AW207" si="940">IF(Q206&gt;0,IF((Q206+AB207)&lt;E$12,Q206+AB207,E$12),0)</f>
        <v>0</v>
      </c>
      <c r="AO207" s="111">
        <f t="shared" si="940"/>
        <v>0</v>
      </c>
      <c r="AP207" s="111">
        <f t="shared" si="940"/>
        <v>0</v>
      </c>
      <c r="AQ207" s="111">
        <f t="shared" si="940"/>
        <v>0</v>
      </c>
      <c r="AR207" s="111">
        <f t="shared" si="940"/>
        <v>0</v>
      </c>
      <c r="AS207" s="111">
        <f t="shared" si="940"/>
        <v>0</v>
      </c>
      <c r="AT207" s="111">
        <f t="shared" si="940"/>
        <v>0</v>
      </c>
      <c r="AU207" s="111">
        <f t="shared" si="940"/>
        <v>0</v>
      </c>
      <c r="AV207" s="111">
        <f t="shared" si="940"/>
        <v>0</v>
      </c>
      <c r="AW207" s="111">
        <f t="shared" si="940"/>
        <v>0</v>
      </c>
      <c r="AX207" s="111">
        <f t="shared" si="24"/>
        <v>0</v>
      </c>
      <c r="AY207" s="111"/>
      <c r="AZ207" s="113">
        <f t="shared" si="25"/>
        <v>0</v>
      </c>
      <c r="BA207" s="111">
        <f t="shared" ref="BA207:BI207" si="941">IF(R206&lt;=0,0,IF($C207&lt;=SUM($AZ207:AZ207),0,IF(AO207+$C207-SUM($AZ207:AZ207)&gt;R206+AC207,R206+AC207-AO207,$C207-SUM($AZ207:AZ207))))</f>
        <v>0</v>
      </c>
      <c r="BB207" s="111">
        <f t="shared" si="941"/>
        <v>0</v>
      </c>
      <c r="BC207" s="111">
        <f t="shared" si="941"/>
        <v>0</v>
      </c>
      <c r="BD207" s="111">
        <f t="shared" si="941"/>
        <v>0</v>
      </c>
      <c r="BE207" s="111">
        <f t="shared" si="941"/>
        <v>0</v>
      </c>
      <c r="BF207" s="111">
        <f t="shared" si="941"/>
        <v>0</v>
      </c>
      <c r="BG207" s="111">
        <f t="shared" si="941"/>
        <v>0</v>
      </c>
      <c r="BH207" s="111">
        <f t="shared" si="941"/>
        <v>0</v>
      </c>
      <c r="BI207" s="111">
        <f t="shared" si="941"/>
        <v>0</v>
      </c>
      <c r="BJ207" s="53"/>
      <c r="BK207" s="53"/>
    </row>
    <row r="208" ht="10.5" customHeight="1">
      <c r="A208" s="107" t="str">
        <f t="shared" si="16"/>
        <v/>
      </c>
      <c r="B208" s="108" t="str">
        <f t="shared" si="17"/>
        <v>#N/A</v>
      </c>
      <c r="C208" s="109" t="str">
        <f t="shared" si="18"/>
        <v/>
      </c>
      <c r="D208" s="110"/>
      <c r="E208" s="111">
        <f t="shared" ref="E208:N208" si="942">AN208+AZ208</f>
        <v>0</v>
      </c>
      <c r="F208" s="111">
        <f t="shared" si="942"/>
        <v>0</v>
      </c>
      <c r="G208" s="111">
        <f t="shared" si="942"/>
        <v>0</v>
      </c>
      <c r="H208" s="111">
        <f t="shared" si="942"/>
        <v>0</v>
      </c>
      <c r="I208" s="111">
        <f t="shared" si="942"/>
        <v>0</v>
      </c>
      <c r="J208" s="111">
        <f t="shared" si="942"/>
        <v>0</v>
      </c>
      <c r="K208" s="111">
        <f t="shared" si="942"/>
        <v>0</v>
      </c>
      <c r="L208" s="111">
        <f t="shared" si="942"/>
        <v>0</v>
      </c>
      <c r="M208" s="111">
        <f t="shared" si="942"/>
        <v>0</v>
      </c>
      <c r="N208" s="111">
        <f t="shared" si="942"/>
        <v>0</v>
      </c>
      <c r="O208" s="112"/>
      <c r="P208" s="111">
        <f t="shared" si="11"/>
        <v>0</v>
      </c>
      <c r="Q208" s="111">
        <f t="shared" ref="Q208:Z208" si="943">IF(E$10=0,0,ROUND(Q207-(E208-AB208),2))</f>
        <v>0</v>
      </c>
      <c r="R208" s="111">
        <f t="shared" si="943"/>
        <v>0</v>
      </c>
      <c r="S208" s="111">
        <f t="shared" si="943"/>
        <v>0</v>
      </c>
      <c r="T208" s="111">
        <f t="shared" si="943"/>
        <v>0</v>
      </c>
      <c r="U208" s="111">
        <f t="shared" si="943"/>
        <v>0</v>
      </c>
      <c r="V208" s="111">
        <f t="shared" si="943"/>
        <v>0</v>
      </c>
      <c r="W208" s="111">
        <f t="shared" si="943"/>
        <v>0</v>
      </c>
      <c r="X208" s="111">
        <f t="shared" si="943"/>
        <v>0</v>
      </c>
      <c r="Y208" s="111">
        <f t="shared" si="943"/>
        <v>0</v>
      </c>
      <c r="Z208" s="111">
        <f t="shared" si="943"/>
        <v>0</v>
      </c>
      <c r="AA208" s="114"/>
      <c r="AB208" s="111">
        <f t="shared" ref="AB208:AK208" si="944">ROUND(Q207*E$11/12,2)</f>
        <v>0</v>
      </c>
      <c r="AC208" s="111">
        <f t="shared" si="944"/>
        <v>0</v>
      </c>
      <c r="AD208" s="111">
        <f t="shared" si="944"/>
        <v>0</v>
      </c>
      <c r="AE208" s="111">
        <f t="shared" si="944"/>
        <v>0</v>
      </c>
      <c r="AF208" s="111">
        <f t="shared" si="944"/>
        <v>0</v>
      </c>
      <c r="AG208" s="111">
        <f t="shared" si="944"/>
        <v>0</v>
      </c>
      <c r="AH208" s="111">
        <f t="shared" si="944"/>
        <v>0</v>
      </c>
      <c r="AI208" s="111">
        <f t="shared" si="944"/>
        <v>0</v>
      </c>
      <c r="AJ208" s="111">
        <f t="shared" si="944"/>
        <v>0</v>
      </c>
      <c r="AK208" s="111">
        <f t="shared" si="944"/>
        <v>0</v>
      </c>
      <c r="AL208" s="111">
        <f t="shared" si="22"/>
        <v>0</v>
      </c>
      <c r="AM208" s="115"/>
      <c r="AN208" s="111">
        <f t="shared" ref="AN208:AW208" si="945">IF(Q207&gt;0,IF((Q207+AB208)&lt;E$12,Q207+AB208,E$12),0)</f>
        <v>0</v>
      </c>
      <c r="AO208" s="111">
        <f t="shared" si="945"/>
        <v>0</v>
      </c>
      <c r="AP208" s="111">
        <f t="shared" si="945"/>
        <v>0</v>
      </c>
      <c r="AQ208" s="111">
        <f t="shared" si="945"/>
        <v>0</v>
      </c>
      <c r="AR208" s="111">
        <f t="shared" si="945"/>
        <v>0</v>
      </c>
      <c r="AS208" s="111">
        <f t="shared" si="945"/>
        <v>0</v>
      </c>
      <c r="AT208" s="111">
        <f t="shared" si="945"/>
        <v>0</v>
      </c>
      <c r="AU208" s="111">
        <f t="shared" si="945"/>
        <v>0</v>
      </c>
      <c r="AV208" s="111">
        <f t="shared" si="945"/>
        <v>0</v>
      </c>
      <c r="AW208" s="111">
        <f t="shared" si="945"/>
        <v>0</v>
      </c>
      <c r="AX208" s="111">
        <f t="shared" si="24"/>
        <v>0</v>
      </c>
      <c r="AY208" s="111"/>
      <c r="AZ208" s="113">
        <f t="shared" si="25"/>
        <v>0</v>
      </c>
      <c r="BA208" s="111">
        <f t="shared" ref="BA208:BI208" si="946">IF(R207&lt;=0,0,IF($C208&lt;=SUM($AZ208:AZ208),0,IF(AO208+$C208-SUM($AZ208:AZ208)&gt;R207+AC208,R207+AC208-AO208,$C208-SUM($AZ208:AZ208))))</f>
        <v>0</v>
      </c>
      <c r="BB208" s="111">
        <f t="shared" si="946"/>
        <v>0</v>
      </c>
      <c r="BC208" s="111">
        <f t="shared" si="946"/>
        <v>0</v>
      </c>
      <c r="BD208" s="111">
        <f t="shared" si="946"/>
        <v>0</v>
      </c>
      <c r="BE208" s="111">
        <f t="shared" si="946"/>
        <v>0</v>
      </c>
      <c r="BF208" s="111">
        <f t="shared" si="946"/>
        <v>0</v>
      </c>
      <c r="BG208" s="111">
        <f t="shared" si="946"/>
        <v>0</v>
      </c>
      <c r="BH208" s="111">
        <f t="shared" si="946"/>
        <v>0</v>
      </c>
      <c r="BI208" s="111">
        <f t="shared" si="946"/>
        <v>0</v>
      </c>
      <c r="BJ208" s="53"/>
      <c r="BK208" s="53"/>
    </row>
    <row r="209" ht="10.5" customHeight="1">
      <c r="A209" s="107" t="str">
        <f t="shared" si="16"/>
        <v/>
      </c>
      <c r="B209" s="108" t="str">
        <f t="shared" si="17"/>
        <v>#N/A</v>
      </c>
      <c r="C209" s="109" t="str">
        <f t="shared" si="18"/>
        <v/>
      </c>
      <c r="D209" s="110"/>
      <c r="E209" s="111">
        <f t="shared" ref="E209:N209" si="947">AN209+AZ209</f>
        <v>0</v>
      </c>
      <c r="F209" s="111">
        <f t="shared" si="947"/>
        <v>0</v>
      </c>
      <c r="G209" s="111">
        <f t="shared" si="947"/>
        <v>0</v>
      </c>
      <c r="H209" s="111">
        <f t="shared" si="947"/>
        <v>0</v>
      </c>
      <c r="I209" s="111">
        <f t="shared" si="947"/>
        <v>0</v>
      </c>
      <c r="J209" s="111">
        <f t="shared" si="947"/>
        <v>0</v>
      </c>
      <c r="K209" s="111">
        <f t="shared" si="947"/>
        <v>0</v>
      </c>
      <c r="L209" s="111">
        <f t="shared" si="947"/>
        <v>0</v>
      </c>
      <c r="M209" s="111">
        <f t="shared" si="947"/>
        <v>0</v>
      </c>
      <c r="N209" s="111">
        <f t="shared" si="947"/>
        <v>0</v>
      </c>
      <c r="O209" s="112"/>
      <c r="P209" s="111">
        <f t="shared" si="11"/>
        <v>0</v>
      </c>
      <c r="Q209" s="111">
        <f t="shared" ref="Q209:Z209" si="948">IF(E$10=0,0,ROUND(Q208-(E209-AB209),2))</f>
        <v>0</v>
      </c>
      <c r="R209" s="111">
        <f t="shared" si="948"/>
        <v>0</v>
      </c>
      <c r="S209" s="111">
        <f t="shared" si="948"/>
        <v>0</v>
      </c>
      <c r="T209" s="111">
        <f t="shared" si="948"/>
        <v>0</v>
      </c>
      <c r="U209" s="111">
        <f t="shared" si="948"/>
        <v>0</v>
      </c>
      <c r="V209" s="111">
        <f t="shared" si="948"/>
        <v>0</v>
      </c>
      <c r="W209" s="111">
        <f t="shared" si="948"/>
        <v>0</v>
      </c>
      <c r="X209" s="111">
        <f t="shared" si="948"/>
        <v>0</v>
      </c>
      <c r="Y209" s="111">
        <f t="shared" si="948"/>
        <v>0</v>
      </c>
      <c r="Z209" s="111">
        <f t="shared" si="948"/>
        <v>0</v>
      </c>
      <c r="AA209" s="114"/>
      <c r="AB209" s="111">
        <f t="shared" ref="AB209:AK209" si="949">ROUND(Q208*E$11/12,2)</f>
        <v>0</v>
      </c>
      <c r="AC209" s="111">
        <f t="shared" si="949"/>
        <v>0</v>
      </c>
      <c r="AD209" s="111">
        <f t="shared" si="949"/>
        <v>0</v>
      </c>
      <c r="AE209" s="111">
        <f t="shared" si="949"/>
        <v>0</v>
      </c>
      <c r="AF209" s="111">
        <f t="shared" si="949"/>
        <v>0</v>
      </c>
      <c r="AG209" s="111">
        <f t="shared" si="949"/>
        <v>0</v>
      </c>
      <c r="AH209" s="111">
        <f t="shared" si="949"/>
        <v>0</v>
      </c>
      <c r="AI209" s="111">
        <f t="shared" si="949"/>
        <v>0</v>
      </c>
      <c r="AJ209" s="111">
        <f t="shared" si="949"/>
        <v>0</v>
      </c>
      <c r="AK209" s="111">
        <f t="shared" si="949"/>
        <v>0</v>
      </c>
      <c r="AL209" s="111">
        <f t="shared" si="22"/>
        <v>0</v>
      </c>
      <c r="AM209" s="115"/>
      <c r="AN209" s="111">
        <f t="shared" ref="AN209:AW209" si="950">IF(Q208&gt;0,IF((Q208+AB209)&lt;E$12,Q208+AB209,E$12),0)</f>
        <v>0</v>
      </c>
      <c r="AO209" s="111">
        <f t="shared" si="950"/>
        <v>0</v>
      </c>
      <c r="AP209" s="111">
        <f t="shared" si="950"/>
        <v>0</v>
      </c>
      <c r="AQ209" s="111">
        <f t="shared" si="950"/>
        <v>0</v>
      </c>
      <c r="AR209" s="111">
        <f t="shared" si="950"/>
        <v>0</v>
      </c>
      <c r="AS209" s="111">
        <f t="shared" si="950"/>
        <v>0</v>
      </c>
      <c r="AT209" s="111">
        <f t="shared" si="950"/>
        <v>0</v>
      </c>
      <c r="AU209" s="111">
        <f t="shared" si="950"/>
        <v>0</v>
      </c>
      <c r="AV209" s="111">
        <f t="shared" si="950"/>
        <v>0</v>
      </c>
      <c r="AW209" s="111">
        <f t="shared" si="950"/>
        <v>0</v>
      </c>
      <c r="AX209" s="111">
        <f t="shared" si="24"/>
        <v>0</v>
      </c>
      <c r="AY209" s="111"/>
      <c r="AZ209" s="113">
        <f t="shared" si="25"/>
        <v>0</v>
      </c>
      <c r="BA209" s="111">
        <f t="shared" ref="BA209:BI209" si="951">IF(R208&lt;=0,0,IF($C209&lt;=SUM($AZ209:AZ209),0,IF(AO209+$C209-SUM($AZ209:AZ209)&gt;R208+AC209,R208+AC209-AO209,$C209-SUM($AZ209:AZ209))))</f>
        <v>0</v>
      </c>
      <c r="BB209" s="111">
        <f t="shared" si="951"/>
        <v>0</v>
      </c>
      <c r="BC209" s="111">
        <f t="shared" si="951"/>
        <v>0</v>
      </c>
      <c r="BD209" s="111">
        <f t="shared" si="951"/>
        <v>0</v>
      </c>
      <c r="BE209" s="111">
        <f t="shared" si="951"/>
        <v>0</v>
      </c>
      <c r="BF209" s="111">
        <f t="shared" si="951"/>
        <v>0</v>
      </c>
      <c r="BG209" s="111">
        <f t="shared" si="951"/>
        <v>0</v>
      </c>
      <c r="BH209" s="111">
        <f t="shared" si="951"/>
        <v>0</v>
      </c>
      <c r="BI209" s="111">
        <f t="shared" si="951"/>
        <v>0</v>
      </c>
      <c r="BJ209" s="53"/>
      <c r="BK209" s="53"/>
    </row>
    <row r="210" ht="10.5" customHeight="1">
      <c r="A210" s="107" t="str">
        <f t="shared" si="16"/>
        <v/>
      </c>
      <c r="B210" s="108" t="str">
        <f t="shared" si="17"/>
        <v>#N/A</v>
      </c>
      <c r="C210" s="109" t="str">
        <f t="shared" si="18"/>
        <v/>
      </c>
      <c r="D210" s="110"/>
      <c r="E210" s="111">
        <f t="shared" ref="E210:N210" si="952">AN210+AZ210</f>
        <v>0</v>
      </c>
      <c r="F210" s="111">
        <f t="shared" si="952"/>
        <v>0</v>
      </c>
      <c r="G210" s="111">
        <f t="shared" si="952"/>
        <v>0</v>
      </c>
      <c r="H210" s="111">
        <f t="shared" si="952"/>
        <v>0</v>
      </c>
      <c r="I210" s="111">
        <f t="shared" si="952"/>
        <v>0</v>
      </c>
      <c r="J210" s="111">
        <f t="shared" si="952"/>
        <v>0</v>
      </c>
      <c r="K210" s="111">
        <f t="shared" si="952"/>
        <v>0</v>
      </c>
      <c r="L210" s="111">
        <f t="shared" si="952"/>
        <v>0</v>
      </c>
      <c r="M210" s="111">
        <f t="shared" si="952"/>
        <v>0</v>
      </c>
      <c r="N210" s="111">
        <f t="shared" si="952"/>
        <v>0</v>
      </c>
      <c r="O210" s="112"/>
      <c r="P210" s="111">
        <f t="shared" si="11"/>
        <v>0</v>
      </c>
      <c r="Q210" s="111">
        <f t="shared" ref="Q210:Z210" si="953">IF(E$10=0,0,ROUND(Q209-(E210-AB210),2))</f>
        <v>0</v>
      </c>
      <c r="R210" s="111">
        <f t="shared" si="953"/>
        <v>0</v>
      </c>
      <c r="S210" s="111">
        <f t="shared" si="953"/>
        <v>0</v>
      </c>
      <c r="T210" s="111">
        <f t="shared" si="953"/>
        <v>0</v>
      </c>
      <c r="U210" s="111">
        <f t="shared" si="953"/>
        <v>0</v>
      </c>
      <c r="V210" s="111">
        <f t="shared" si="953"/>
        <v>0</v>
      </c>
      <c r="W210" s="111">
        <f t="shared" si="953"/>
        <v>0</v>
      </c>
      <c r="X210" s="111">
        <f t="shared" si="953"/>
        <v>0</v>
      </c>
      <c r="Y210" s="111">
        <f t="shared" si="953"/>
        <v>0</v>
      </c>
      <c r="Z210" s="111">
        <f t="shared" si="953"/>
        <v>0</v>
      </c>
      <c r="AA210" s="114"/>
      <c r="AB210" s="111">
        <f t="shared" ref="AB210:AK210" si="954">ROUND(Q209*E$11/12,2)</f>
        <v>0</v>
      </c>
      <c r="AC210" s="111">
        <f t="shared" si="954"/>
        <v>0</v>
      </c>
      <c r="AD210" s="111">
        <f t="shared" si="954"/>
        <v>0</v>
      </c>
      <c r="AE210" s="111">
        <f t="shared" si="954"/>
        <v>0</v>
      </c>
      <c r="AF210" s="111">
        <f t="shared" si="954"/>
        <v>0</v>
      </c>
      <c r="AG210" s="111">
        <f t="shared" si="954"/>
        <v>0</v>
      </c>
      <c r="AH210" s="111">
        <f t="shared" si="954"/>
        <v>0</v>
      </c>
      <c r="AI210" s="111">
        <f t="shared" si="954"/>
        <v>0</v>
      </c>
      <c r="AJ210" s="111">
        <f t="shared" si="954"/>
        <v>0</v>
      </c>
      <c r="AK210" s="111">
        <f t="shared" si="954"/>
        <v>0</v>
      </c>
      <c r="AL210" s="111">
        <f t="shared" si="22"/>
        <v>0</v>
      </c>
      <c r="AM210" s="115"/>
      <c r="AN210" s="111">
        <f t="shared" ref="AN210:AW210" si="955">IF(Q209&gt;0,IF((Q209+AB210)&lt;E$12,Q209+AB210,E$12),0)</f>
        <v>0</v>
      </c>
      <c r="AO210" s="111">
        <f t="shared" si="955"/>
        <v>0</v>
      </c>
      <c r="AP210" s="111">
        <f t="shared" si="955"/>
        <v>0</v>
      </c>
      <c r="AQ210" s="111">
        <f t="shared" si="955"/>
        <v>0</v>
      </c>
      <c r="AR210" s="111">
        <f t="shared" si="955"/>
        <v>0</v>
      </c>
      <c r="AS210" s="111">
        <f t="shared" si="955"/>
        <v>0</v>
      </c>
      <c r="AT210" s="111">
        <f t="shared" si="955"/>
        <v>0</v>
      </c>
      <c r="AU210" s="111">
        <f t="shared" si="955"/>
        <v>0</v>
      </c>
      <c r="AV210" s="111">
        <f t="shared" si="955"/>
        <v>0</v>
      </c>
      <c r="AW210" s="111">
        <f t="shared" si="955"/>
        <v>0</v>
      </c>
      <c r="AX210" s="111">
        <f t="shared" si="24"/>
        <v>0</v>
      </c>
      <c r="AY210" s="111"/>
      <c r="AZ210" s="113">
        <f t="shared" si="25"/>
        <v>0</v>
      </c>
      <c r="BA210" s="111">
        <f t="shared" ref="BA210:BI210" si="956">IF(R209&lt;=0,0,IF($C210&lt;=SUM($AZ210:AZ210),0,IF(AO210+$C210-SUM($AZ210:AZ210)&gt;R209+AC210,R209+AC210-AO210,$C210-SUM($AZ210:AZ210))))</f>
        <v>0</v>
      </c>
      <c r="BB210" s="111">
        <f t="shared" si="956"/>
        <v>0</v>
      </c>
      <c r="BC210" s="111">
        <f t="shared" si="956"/>
        <v>0</v>
      </c>
      <c r="BD210" s="111">
        <f t="shared" si="956"/>
        <v>0</v>
      </c>
      <c r="BE210" s="111">
        <f t="shared" si="956"/>
        <v>0</v>
      </c>
      <c r="BF210" s="111">
        <f t="shared" si="956"/>
        <v>0</v>
      </c>
      <c r="BG210" s="111">
        <f t="shared" si="956"/>
        <v>0</v>
      </c>
      <c r="BH210" s="111">
        <f t="shared" si="956"/>
        <v>0</v>
      </c>
      <c r="BI210" s="111">
        <f t="shared" si="956"/>
        <v>0</v>
      </c>
      <c r="BJ210" s="53"/>
      <c r="BK210" s="53"/>
    </row>
    <row r="211" ht="10.5" customHeight="1">
      <c r="A211" s="107" t="str">
        <f t="shared" si="16"/>
        <v/>
      </c>
      <c r="B211" s="108" t="str">
        <f t="shared" si="17"/>
        <v>#N/A</v>
      </c>
      <c r="C211" s="109" t="str">
        <f t="shared" si="18"/>
        <v/>
      </c>
      <c r="D211" s="110"/>
      <c r="E211" s="111">
        <f t="shared" ref="E211:N211" si="957">AN211+AZ211</f>
        <v>0</v>
      </c>
      <c r="F211" s="111">
        <f t="shared" si="957"/>
        <v>0</v>
      </c>
      <c r="G211" s="111">
        <f t="shared" si="957"/>
        <v>0</v>
      </c>
      <c r="H211" s="111">
        <f t="shared" si="957"/>
        <v>0</v>
      </c>
      <c r="I211" s="111">
        <f t="shared" si="957"/>
        <v>0</v>
      </c>
      <c r="J211" s="111">
        <f t="shared" si="957"/>
        <v>0</v>
      </c>
      <c r="K211" s="111">
        <f t="shared" si="957"/>
        <v>0</v>
      </c>
      <c r="L211" s="111">
        <f t="shared" si="957"/>
        <v>0</v>
      </c>
      <c r="M211" s="111">
        <f t="shared" si="957"/>
        <v>0</v>
      </c>
      <c r="N211" s="111">
        <f t="shared" si="957"/>
        <v>0</v>
      </c>
      <c r="O211" s="112"/>
      <c r="P211" s="111">
        <f t="shared" si="11"/>
        <v>0</v>
      </c>
      <c r="Q211" s="111">
        <f t="shared" ref="Q211:Z211" si="958">IF(E$10=0,0,ROUND(Q210-(E211-AB211),2))</f>
        <v>0</v>
      </c>
      <c r="R211" s="111">
        <f t="shared" si="958"/>
        <v>0</v>
      </c>
      <c r="S211" s="111">
        <f t="shared" si="958"/>
        <v>0</v>
      </c>
      <c r="T211" s="111">
        <f t="shared" si="958"/>
        <v>0</v>
      </c>
      <c r="U211" s="111">
        <f t="shared" si="958"/>
        <v>0</v>
      </c>
      <c r="V211" s="111">
        <f t="shared" si="958"/>
        <v>0</v>
      </c>
      <c r="W211" s="111">
        <f t="shared" si="958"/>
        <v>0</v>
      </c>
      <c r="X211" s="111">
        <f t="shared" si="958"/>
        <v>0</v>
      </c>
      <c r="Y211" s="111">
        <f t="shared" si="958"/>
        <v>0</v>
      </c>
      <c r="Z211" s="111">
        <f t="shared" si="958"/>
        <v>0</v>
      </c>
      <c r="AA211" s="114"/>
      <c r="AB211" s="111">
        <f t="shared" ref="AB211:AK211" si="959">ROUND(Q210*E$11/12,2)</f>
        <v>0</v>
      </c>
      <c r="AC211" s="111">
        <f t="shared" si="959"/>
        <v>0</v>
      </c>
      <c r="AD211" s="111">
        <f t="shared" si="959"/>
        <v>0</v>
      </c>
      <c r="AE211" s="111">
        <f t="shared" si="959"/>
        <v>0</v>
      </c>
      <c r="AF211" s="111">
        <f t="shared" si="959"/>
        <v>0</v>
      </c>
      <c r="AG211" s="111">
        <f t="shared" si="959"/>
        <v>0</v>
      </c>
      <c r="AH211" s="111">
        <f t="shared" si="959"/>
        <v>0</v>
      </c>
      <c r="AI211" s="111">
        <f t="shared" si="959"/>
        <v>0</v>
      </c>
      <c r="AJ211" s="111">
        <f t="shared" si="959"/>
        <v>0</v>
      </c>
      <c r="AK211" s="111">
        <f t="shared" si="959"/>
        <v>0</v>
      </c>
      <c r="AL211" s="111">
        <f t="shared" si="22"/>
        <v>0</v>
      </c>
      <c r="AM211" s="115"/>
      <c r="AN211" s="111">
        <f t="shared" ref="AN211:AW211" si="960">IF(Q210&gt;0,IF((Q210+AB211)&lt;E$12,Q210+AB211,E$12),0)</f>
        <v>0</v>
      </c>
      <c r="AO211" s="111">
        <f t="shared" si="960"/>
        <v>0</v>
      </c>
      <c r="AP211" s="111">
        <f t="shared" si="960"/>
        <v>0</v>
      </c>
      <c r="AQ211" s="111">
        <f t="shared" si="960"/>
        <v>0</v>
      </c>
      <c r="AR211" s="111">
        <f t="shared" si="960"/>
        <v>0</v>
      </c>
      <c r="AS211" s="111">
        <f t="shared" si="960"/>
        <v>0</v>
      </c>
      <c r="AT211" s="111">
        <f t="shared" si="960"/>
        <v>0</v>
      </c>
      <c r="AU211" s="111">
        <f t="shared" si="960"/>
        <v>0</v>
      </c>
      <c r="AV211" s="111">
        <f t="shared" si="960"/>
        <v>0</v>
      </c>
      <c r="AW211" s="111">
        <f t="shared" si="960"/>
        <v>0</v>
      </c>
      <c r="AX211" s="111">
        <f t="shared" si="24"/>
        <v>0</v>
      </c>
      <c r="AY211" s="111"/>
      <c r="AZ211" s="113">
        <f t="shared" si="25"/>
        <v>0</v>
      </c>
      <c r="BA211" s="111">
        <f t="shared" ref="BA211:BI211" si="961">IF(R210&lt;=0,0,IF($C211&lt;=SUM($AZ211:AZ211),0,IF(AO211+$C211-SUM($AZ211:AZ211)&gt;R210+AC211,R210+AC211-AO211,$C211-SUM($AZ211:AZ211))))</f>
        <v>0</v>
      </c>
      <c r="BB211" s="111">
        <f t="shared" si="961"/>
        <v>0</v>
      </c>
      <c r="BC211" s="111">
        <f t="shared" si="961"/>
        <v>0</v>
      </c>
      <c r="BD211" s="111">
        <f t="shared" si="961"/>
        <v>0</v>
      </c>
      <c r="BE211" s="111">
        <f t="shared" si="961"/>
        <v>0</v>
      </c>
      <c r="BF211" s="111">
        <f t="shared" si="961"/>
        <v>0</v>
      </c>
      <c r="BG211" s="111">
        <f t="shared" si="961"/>
        <v>0</v>
      </c>
      <c r="BH211" s="111">
        <f t="shared" si="961"/>
        <v>0</v>
      </c>
      <c r="BI211" s="111">
        <f t="shared" si="961"/>
        <v>0</v>
      </c>
      <c r="BJ211" s="53"/>
      <c r="BK211" s="53"/>
    </row>
    <row r="212" ht="10.5" customHeight="1">
      <c r="A212" s="107" t="str">
        <f t="shared" si="16"/>
        <v/>
      </c>
      <c r="B212" s="108" t="str">
        <f t="shared" si="17"/>
        <v>#N/A</v>
      </c>
      <c r="C212" s="109" t="str">
        <f t="shared" si="18"/>
        <v/>
      </c>
      <c r="D212" s="110"/>
      <c r="E212" s="111">
        <f t="shared" ref="E212:N212" si="962">AN212+AZ212</f>
        <v>0</v>
      </c>
      <c r="F212" s="111">
        <f t="shared" si="962"/>
        <v>0</v>
      </c>
      <c r="G212" s="111">
        <f t="shared" si="962"/>
        <v>0</v>
      </c>
      <c r="H212" s="111">
        <f t="shared" si="962"/>
        <v>0</v>
      </c>
      <c r="I212" s="111">
        <f t="shared" si="962"/>
        <v>0</v>
      </c>
      <c r="J212" s="111">
        <f t="shared" si="962"/>
        <v>0</v>
      </c>
      <c r="K212" s="111">
        <f t="shared" si="962"/>
        <v>0</v>
      </c>
      <c r="L212" s="111">
        <f t="shared" si="962"/>
        <v>0</v>
      </c>
      <c r="M212" s="111">
        <f t="shared" si="962"/>
        <v>0</v>
      </c>
      <c r="N212" s="111">
        <f t="shared" si="962"/>
        <v>0</v>
      </c>
      <c r="O212" s="112"/>
      <c r="P212" s="111">
        <f t="shared" si="11"/>
        <v>0</v>
      </c>
      <c r="Q212" s="111">
        <f t="shared" ref="Q212:Z212" si="963">IF(E$10=0,0,ROUND(Q211-(E212-AB212),2))</f>
        <v>0</v>
      </c>
      <c r="R212" s="111">
        <f t="shared" si="963"/>
        <v>0</v>
      </c>
      <c r="S212" s="111">
        <f t="shared" si="963"/>
        <v>0</v>
      </c>
      <c r="T212" s="111">
        <f t="shared" si="963"/>
        <v>0</v>
      </c>
      <c r="U212" s="111">
        <f t="shared" si="963"/>
        <v>0</v>
      </c>
      <c r="V212" s="111">
        <f t="shared" si="963"/>
        <v>0</v>
      </c>
      <c r="W212" s="111">
        <f t="shared" si="963"/>
        <v>0</v>
      </c>
      <c r="X212" s="111">
        <f t="shared" si="963"/>
        <v>0</v>
      </c>
      <c r="Y212" s="111">
        <f t="shared" si="963"/>
        <v>0</v>
      </c>
      <c r="Z212" s="111">
        <f t="shared" si="963"/>
        <v>0</v>
      </c>
      <c r="AA212" s="114"/>
      <c r="AB212" s="111">
        <f t="shared" ref="AB212:AK212" si="964">ROUND(Q211*E$11/12,2)</f>
        <v>0</v>
      </c>
      <c r="AC212" s="111">
        <f t="shared" si="964"/>
        <v>0</v>
      </c>
      <c r="AD212" s="111">
        <f t="shared" si="964"/>
        <v>0</v>
      </c>
      <c r="AE212" s="111">
        <f t="shared" si="964"/>
        <v>0</v>
      </c>
      <c r="AF212" s="111">
        <f t="shared" si="964"/>
        <v>0</v>
      </c>
      <c r="AG212" s="111">
        <f t="shared" si="964"/>
        <v>0</v>
      </c>
      <c r="AH212" s="111">
        <f t="shared" si="964"/>
        <v>0</v>
      </c>
      <c r="AI212" s="111">
        <f t="shared" si="964"/>
        <v>0</v>
      </c>
      <c r="AJ212" s="111">
        <f t="shared" si="964"/>
        <v>0</v>
      </c>
      <c r="AK212" s="111">
        <f t="shared" si="964"/>
        <v>0</v>
      </c>
      <c r="AL212" s="111">
        <f t="shared" si="22"/>
        <v>0</v>
      </c>
      <c r="AM212" s="115"/>
      <c r="AN212" s="111">
        <f t="shared" ref="AN212:AW212" si="965">IF(Q211&gt;0,IF((Q211+AB212)&lt;E$12,Q211+AB212,E$12),0)</f>
        <v>0</v>
      </c>
      <c r="AO212" s="111">
        <f t="shared" si="965"/>
        <v>0</v>
      </c>
      <c r="AP212" s="111">
        <f t="shared" si="965"/>
        <v>0</v>
      </c>
      <c r="AQ212" s="111">
        <f t="shared" si="965"/>
        <v>0</v>
      </c>
      <c r="AR212" s="111">
        <f t="shared" si="965"/>
        <v>0</v>
      </c>
      <c r="AS212" s="111">
        <f t="shared" si="965"/>
        <v>0</v>
      </c>
      <c r="AT212" s="111">
        <f t="shared" si="965"/>
        <v>0</v>
      </c>
      <c r="AU212" s="111">
        <f t="shared" si="965"/>
        <v>0</v>
      </c>
      <c r="AV212" s="111">
        <f t="shared" si="965"/>
        <v>0</v>
      </c>
      <c r="AW212" s="111">
        <f t="shared" si="965"/>
        <v>0</v>
      </c>
      <c r="AX212" s="111">
        <f t="shared" si="24"/>
        <v>0</v>
      </c>
      <c r="AY212" s="111"/>
      <c r="AZ212" s="113">
        <f t="shared" si="25"/>
        <v>0</v>
      </c>
      <c r="BA212" s="111">
        <f t="shared" ref="BA212:BI212" si="966">IF(R211&lt;=0,0,IF($C212&lt;=SUM($AZ212:AZ212),0,IF(AO212+$C212-SUM($AZ212:AZ212)&gt;R211+AC212,R211+AC212-AO212,$C212-SUM($AZ212:AZ212))))</f>
        <v>0</v>
      </c>
      <c r="BB212" s="111">
        <f t="shared" si="966"/>
        <v>0</v>
      </c>
      <c r="BC212" s="111">
        <f t="shared" si="966"/>
        <v>0</v>
      </c>
      <c r="BD212" s="111">
        <f t="shared" si="966"/>
        <v>0</v>
      </c>
      <c r="BE212" s="111">
        <f t="shared" si="966"/>
        <v>0</v>
      </c>
      <c r="BF212" s="111">
        <f t="shared" si="966"/>
        <v>0</v>
      </c>
      <c r="BG212" s="111">
        <f t="shared" si="966"/>
        <v>0</v>
      </c>
      <c r="BH212" s="111">
        <f t="shared" si="966"/>
        <v>0</v>
      </c>
      <c r="BI212" s="111">
        <f t="shared" si="966"/>
        <v>0</v>
      </c>
      <c r="BJ212" s="53"/>
      <c r="BK212" s="53"/>
    </row>
    <row r="213" ht="10.5" customHeight="1">
      <c r="A213" s="107" t="str">
        <f t="shared" si="16"/>
        <v/>
      </c>
      <c r="B213" s="108" t="str">
        <f t="shared" si="17"/>
        <v>#N/A</v>
      </c>
      <c r="C213" s="109" t="str">
        <f t="shared" si="18"/>
        <v/>
      </c>
      <c r="D213" s="110"/>
      <c r="E213" s="111">
        <f t="shared" ref="E213:N213" si="967">AN213+AZ213</f>
        <v>0</v>
      </c>
      <c r="F213" s="111">
        <f t="shared" si="967"/>
        <v>0</v>
      </c>
      <c r="G213" s="111">
        <f t="shared" si="967"/>
        <v>0</v>
      </c>
      <c r="H213" s="111">
        <f t="shared" si="967"/>
        <v>0</v>
      </c>
      <c r="I213" s="111">
        <f t="shared" si="967"/>
        <v>0</v>
      </c>
      <c r="J213" s="111">
        <f t="shared" si="967"/>
        <v>0</v>
      </c>
      <c r="K213" s="111">
        <f t="shared" si="967"/>
        <v>0</v>
      </c>
      <c r="L213" s="111">
        <f t="shared" si="967"/>
        <v>0</v>
      </c>
      <c r="M213" s="111">
        <f t="shared" si="967"/>
        <v>0</v>
      </c>
      <c r="N213" s="111">
        <f t="shared" si="967"/>
        <v>0</v>
      </c>
      <c r="O213" s="112"/>
      <c r="P213" s="111">
        <f t="shared" si="11"/>
        <v>0</v>
      </c>
      <c r="Q213" s="111">
        <f t="shared" ref="Q213:Z213" si="968">IF(E$10=0,0,ROUND(Q212-(E213-AB213),2))</f>
        <v>0</v>
      </c>
      <c r="R213" s="111">
        <f t="shared" si="968"/>
        <v>0</v>
      </c>
      <c r="S213" s="111">
        <f t="shared" si="968"/>
        <v>0</v>
      </c>
      <c r="T213" s="111">
        <f t="shared" si="968"/>
        <v>0</v>
      </c>
      <c r="U213" s="111">
        <f t="shared" si="968"/>
        <v>0</v>
      </c>
      <c r="V213" s="111">
        <f t="shared" si="968"/>
        <v>0</v>
      </c>
      <c r="W213" s="111">
        <f t="shared" si="968"/>
        <v>0</v>
      </c>
      <c r="X213" s="111">
        <f t="shared" si="968"/>
        <v>0</v>
      </c>
      <c r="Y213" s="111">
        <f t="shared" si="968"/>
        <v>0</v>
      </c>
      <c r="Z213" s="111">
        <f t="shared" si="968"/>
        <v>0</v>
      </c>
      <c r="AA213" s="114"/>
      <c r="AB213" s="111">
        <f t="shared" ref="AB213:AK213" si="969">ROUND(Q212*E$11/12,2)</f>
        <v>0</v>
      </c>
      <c r="AC213" s="111">
        <f t="shared" si="969"/>
        <v>0</v>
      </c>
      <c r="AD213" s="111">
        <f t="shared" si="969"/>
        <v>0</v>
      </c>
      <c r="AE213" s="111">
        <f t="shared" si="969"/>
        <v>0</v>
      </c>
      <c r="AF213" s="111">
        <f t="shared" si="969"/>
        <v>0</v>
      </c>
      <c r="AG213" s="111">
        <f t="shared" si="969"/>
        <v>0</v>
      </c>
      <c r="AH213" s="111">
        <f t="shared" si="969"/>
        <v>0</v>
      </c>
      <c r="AI213" s="111">
        <f t="shared" si="969"/>
        <v>0</v>
      </c>
      <c r="AJ213" s="111">
        <f t="shared" si="969"/>
        <v>0</v>
      </c>
      <c r="AK213" s="111">
        <f t="shared" si="969"/>
        <v>0</v>
      </c>
      <c r="AL213" s="111">
        <f t="shared" si="22"/>
        <v>0</v>
      </c>
      <c r="AM213" s="115"/>
      <c r="AN213" s="111">
        <f t="shared" ref="AN213:AW213" si="970">IF(Q212&gt;0,IF((Q212+AB213)&lt;E$12,Q212+AB213,E$12),0)</f>
        <v>0</v>
      </c>
      <c r="AO213" s="111">
        <f t="shared" si="970"/>
        <v>0</v>
      </c>
      <c r="AP213" s="111">
        <f t="shared" si="970"/>
        <v>0</v>
      </c>
      <c r="AQ213" s="111">
        <f t="shared" si="970"/>
        <v>0</v>
      </c>
      <c r="AR213" s="111">
        <f t="shared" si="970"/>
        <v>0</v>
      </c>
      <c r="AS213" s="111">
        <f t="shared" si="970"/>
        <v>0</v>
      </c>
      <c r="AT213" s="111">
        <f t="shared" si="970"/>
        <v>0</v>
      </c>
      <c r="AU213" s="111">
        <f t="shared" si="970"/>
        <v>0</v>
      </c>
      <c r="AV213" s="111">
        <f t="shared" si="970"/>
        <v>0</v>
      </c>
      <c r="AW213" s="111">
        <f t="shared" si="970"/>
        <v>0</v>
      </c>
      <c r="AX213" s="111">
        <f t="shared" si="24"/>
        <v>0</v>
      </c>
      <c r="AY213" s="111"/>
      <c r="AZ213" s="113">
        <f t="shared" si="25"/>
        <v>0</v>
      </c>
      <c r="BA213" s="111">
        <f t="shared" ref="BA213:BI213" si="971">IF(R212&lt;=0,0,IF($C213&lt;=SUM($AZ213:AZ213),0,IF(AO213+$C213-SUM($AZ213:AZ213)&gt;R212+AC213,R212+AC213-AO213,$C213-SUM($AZ213:AZ213))))</f>
        <v>0</v>
      </c>
      <c r="BB213" s="111">
        <f t="shared" si="971"/>
        <v>0</v>
      </c>
      <c r="BC213" s="111">
        <f t="shared" si="971"/>
        <v>0</v>
      </c>
      <c r="BD213" s="111">
        <f t="shared" si="971"/>
        <v>0</v>
      </c>
      <c r="BE213" s="111">
        <f t="shared" si="971"/>
        <v>0</v>
      </c>
      <c r="BF213" s="111">
        <f t="shared" si="971"/>
        <v>0</v>
      </c>
      <c r="BG213" s="111">
        <f t="shared" si="971"/>
        <v>0</v>
      </c>
      <c r="BH213" s="111">
        <f t="shared" si="971"/>
        <v>0</v>
      </c>
      <c r="BI213" s="111">
        <f t="shared" si="971"/>
        <v>0</v>
      </c>
      <c r="BJ213" s="53"/>
      <c r="BK213" s="53"/>
    </row>
    <row r="214" ht="10.5" customHeight="1">
      <c r="A214" s="107" t="str">
        <f t="shared" si="16"/>
        <v/>
      </c>
      <c r="B214" s="108" t="str">
        <f t="shared" si="17"/>
        <v>#N/A</v>
      </c>
      <c r="C214" s="109" t="str">
        <f t="shared" si="18"/>
        <v/>
      </c>
      <c r="D214" s="110"/>
      <c r="E214" s="111">
        <f t="shared" ref="E214:N214" si="972">AN214+AZ214</f>
        <v>0</v>
      </c>
      <c r="F214" s="111">
        <f t="shared" si="972"/>
        <v>0</v>
      </c>
      <c r="G214" s="111">
        <f t="shared" si="972"/>
        <v>0</v>
      </c>
      <c r="H214" s="111">
        <f t="shared" si="972"/>
        <v>0</v>
      </c>
      <c r="I214" s="111">
        <f t="shared" si="972"/>
        <v>0</v>
      </c>
      <c r="J214" s="111">
        <f t="shared" si="972"/>
        <v>0</v>
      </c>
      <c r="K214" s="111">
        <f t="shared" si="972"/>
        <v>0</v>
      </c>
      <c r="L214" s="111">
        <f t="shared" si="972"/>
        <v>0</v>
      </c>
      <c r="M214" s="111">
        <f t="shared" si="972"/>
        <v>0</v>
      </c>
      <c r="N214" s="111">
        <f t="shared" si="972"/>
        <v>0</v>
      </c>
      <c r="O214" s="112"/>
      <c r="P214" s="111">
        <f t="shared" si="11"/>
        <v>0</v>
      </c>
      <c r="Q214" s="111">
        <f t="shared" ref="Q214:Z214" si="973">IF(E$10=0,0,ROUND(Q213-(E214-AB214),2))</f>
        <v>0</v>
      </c>
      <c r="R214" s="111">
        <f t="shared" si="973"/>
        <v>0</v>
      </c>
      <c r="S214" s="111">
        <f t="shared" si="973"/>
        <v>0</v>
      </c>
      <c r="T214" s="111">
        <f t="shared" si="973"/>
        <v>0</v>
      </c>
      <c r="U214" s="111">
        <f t="shared" si="973"/>
        <v>0</v>
      </c>
      <c r="V214" s="111">
        <f t="shared" si="973"/>
        <v>0</v>
      </c>
      <c r="W214" s="111">
        <f t="shared" si="973"/>
        <v>0</v>
      </c>
      <c r="X214" s="111">
        <f t="shared" si="973"/>
        <v>0</v>
      </c>
      <c r="Y214" s="111">
        <f t="shared" si="973"/>
        <v>0</v>
      </c>
      <c r="Z214" s="111">
        <f t="shared" si="973"/>
        <v>0</v>
      </c>
      <c r="AA214" s="114"/>
      <c r="AB214" s="111">
        <f t="shared" ref="AB214:AK214" si="974">ROUND(Q213*E$11/12,2)</f>
        <v>0</v>
      </c>
      <c r="AC214" s="111">
        <f t="shared" si="974"/>
        <v>0</v>
      </c>
      <c r="AD214" s="111">
        <f t="shared" si="974"/>
        <v>0</v>
      </c>
      <c r="AE214" s="111">
        <f t="shared" si="974"/>
        <v>0</v>
      </c>
      <c r="AF214" s="111">
        <f t="shared" si="974"/>
        <v>0</v>
      </c>
      <c r="AG214" s="111">
        <f t="shared" si="974"/>
        <v>0</v>
      </c>
      <c r="AH214" s="111">
        <f t="shared" si="974"/>
        <v>0</v>
      </c>
      <c r="AI214" s="111">
        <f t="shared" si="974"/>
        <v>0</v>
      </c>
      <c r="AJ214" s="111">
        <f t="shared" si="974"/>
        <v>0</v>
      </c>
      <c r="AK214" s="111">
        <f t="shared" si="974"/>
        <v>0</v>
      </c>
      <c r="AL214" s="111">
        <f t="shared" si="22"/>
        <v>0</v>
      </c>
      <c r="AM214" s="115"/>
      <c r="AN214" s="111">
        <f t="shared" ref="AN214:AW214" si="975">IF(Q213&gt;0,IF((Q213+AB214)&lt;E$12,Q213+AB214,E$12),0)</f>
        <v>0</v>
      </c>
      <c r="AO214" s="111">
        <f t="shared" si="975"/>
        <v>0</v>
      </c>
      <c r="AP214" s="111">
        <f t="shared" si="975"/>
        <v>0</v>
      </c>
      <c r="AQ214" s="111">
        <f t="shared" si="975"/>
        <v>0</v>
      </c>
      <c r="AR214" s="111">
        <f t="shared" si="975"/>
        <v>0</v>
      </c>
      <c r="AS214" s="111">
        <f t="shared" si="975"/>
        <v>0</v>
      </c>
      <c r="AT214" s="111">
        <f t="shared" si="975"/>
        <v>0</v>
      </c>
      <c r="AU214" s="111">
        <f t="shared" si="975"/>
        <v>0</v>
      </c>
      <c r="AV214" s="111">
        <f t="shared" si="975"/>
        <v>0</v>
      </c>
      <c r="AW214" s="111">
        <f t="shared" si="975"/>
        <v>0</v>
      </c>
      <c r="AX214" s="111">
        <f t="shared" si="24"/>
        <v>0</v>
      </c>
      <c r="AY214" s="111"/>
      <c r="AZ214" s="113">
        <f t="shared" si="25"/>
        <v>0</v>
      </c>
      <c r="BA214" s="111">
        <f t="shared" ref="BA214:BI214" si="976">IF(R213&lt;=0,0,IF($C214&lt;=SUM($AZ214:AZ214),0,IF(AO214+$C214-SUM($AZ214:AZ214)&gt;R213+AC214,R213+AC214-AO214,$C214-SUM($AZ214:AZ214))))</f>
        <v>0</v>
      </c>
      <c r="BB214" s="111">
        <f t="shared" si="976"/>
        <v>0</v>
      </c>
      <c r="BC214" s="111">
        <f t="shared" si="976"/>
        <v>0</v>
      </c>
      <c r="BD214" s="111">
        <f t="shared" si="976"/>
        <v>0</v>
      </c>
      <c r="BE214" s="111">
        <f t="shared" si="976"/>
        <v>0</v>
      </c>
      <c r="BF214" s="111">
        <f t="shared" si="976"/>
        <v>0</v>
      </c>
      <c r="BG214" s="111">
        <f t="shared" si="976"/>
        <v>0</v>
      </c>
      <c r="BH214" s="111">
        <f t="shared" si="976"/>
        <v>0</v>
      </c>
      <c r="BI214" s="111">
        <f t="shared" si="976"/>
        <v>0</v>
      </c>
      <c r="BJ214" s="53"/>
      <c r="BK214" s="53"/>
    </row>
    <row r="215" ht="10.5" customHeight="1">
      <c r="A215" s="107" t="str">
        <f t="shared" si="16"/>
        <v/>
      </c>
      <c r="B215" s="108" t="str">
        <f t="shared" si="17"/>
        <v>#N/A</v>
      </c>
      <c r="C215" s="109" t="str">
        <f t="shared" si="18"/>
        <v/>
      </c>
      <c r="D215" s="110"/>
      <c r="E215" s="111">
        <f t="shared" ref="E215:N215" si="977">AN215+AZ215</f>
        <v>0</v>
      </c>
      <c r="F215" s="111">
        <f t="shared" si="977"/>
        <v>0</v>
      </c>
      <c r="G215" s="111">
        <f t="shared" si="977"/>
        <v>0</v>
      </c>
      <c r="H215" s="111">
        <f t="shared" si="977"/>
        <v>0</v>
      </c>
      <c r="I215" s="111">
        <f t="shared" si="977"/>
        <v>0</v>
      </c>
      <c r="J215" s="111">
        <f t="shared" si="977"/>
        <v>0</v>
      </c>
      <c r="K215" s="111">
        <f t="shared" si="977"/>
        <v>0</v>
      </c>
      <c r="L215" s="111">
        <f t="shared" si="977"/>
        <v>0</v>
      </c>
      <c r="M215" s="111">
        <f t="shared" si="977"/>
        <v>0</v>
      </c>
      <c r="N215" s="111">
        <f t="shared" si="977"/>
        <v>0</v>
      </c>
      <c r="O215" s="112"/>
      <c r="P215" s="111">
        <f t="shared" si="11"/>
        <v>0</v>
      </c>
      <c r="Q215" s="111">
        <f t="shared" ref="Q215:Z215" si="978">IF(E$10=0,0,ROUND(Q214-(E215-AB215),2))</f>
        <v>0</v>
      </c>
      <c r="R215" s="111">
        <f t="shared" si="978"/>
        <v>0</v>
      </c>
      <c r="S215" s="111">
        <f t="shared" si="978"/>
        <v>0</v>
      </c>
      <c r="T215" s="111">
        <f t="shared" si="978"/>
        <v>0</v>
      </c>
      <c r="U215" s="111">
        <f t="shared" si="978"/>
        <v>0</v>
      </c>
      <c r="V215" s="111">
        <f t="shared" si="978"/>
        <v>0</v>
      </c>
      <c r="W215" s="111">
        <f t="shared" si="978"/>
        <v>0</v>
      </c>
      <c r="X215" s="111">
        <f t="shared" si="978"/>
        <v>0</v>
      </c>
      <c r="Y215" s="111">
        <f t="shared" si="978"/>
        <v>0</v>
      </c>
      <c r="Z215" s="111">
        <f t="shared" si="978"/>
        <v>0</v>
      </c>
      <c r="AA215" s="114"/>
      <c r="AB215" s="111">
        <f t="shared" ref="AB215:AK215" si="979">ROUND(Q214*E$11/12,2)</f>
        <v>0</v>
      </c>
      <c r="AC215" s="111">
        <f t="shared" si="979"/>
        <v>0</v>
      </c>
      <c r="AD215" s="111">
        <f t="shared" si="979"/>
        <v>0</v>
      </c>
      <c r="AE215" s="111">
        <f t="shared" si="979"/>
        <v>0</v>
      </c>
      <c r="AF215" s="111">
        <f t="shared" si="979"/>
        <v>0</v>
      </c>
      <c r="AG215" s="111">
        <f t="shared" si="979"/>
        <v>0</v>
      </c>
      <c r="AH215" s="111">
        <f t="shared" si="979"/>
        <v>0</v>
      </c>
      <c r="AI215" s="111">
        <f t="shared" si="979"/>
        <v>0</v>
      </c>
      <c r="AJ215" s="111">
        <f t="shared" si="979"/>
        <v>0</v>
      </c>
      <c r="AK215" s="111">
        <f t="shared" si="979"/>
        <v>0</v>
      </c>
      <c r="AL215" s="111">
        <f t="shared" si="22"/>
        <v>0</v>
      </c>
      <c r="AM215" s="115"/>
      <c r="AN215" s="111">
        <f t="shared" ref="AN215:AW215" si="980">IF(Q214&gt;0,IF((Q214+AB215)&lt;E$12,Q214+AB215,E$12),0)</f>
        <v>0</v>
      </c>
      <c r="AO215" s="111">
        <f t="shared" si="980"/>
        <v>0</v>
      </c>
      <c r="AP215" s="111">
        <f t="shared" si="980"/>
        <v>0</v>
      </c>
      <c r="AQ215" s="111">
        <f t="shared" si="980"/>
        <v>0</v>
      </c>
      <c r="AR215" s="111">
        <f t="shared" si="980"/>
        <v>0</v>
      </c>
      <c r="AS215" s="111">
        <f t="shared" si="980"/>
        <v>0</v>
      </c>
      <c r="AT215" s="111">
        <f t="shared" si="980"/>
        <v>0</v>
      </c>
      <c r="AU215" s="111">
        <f t="shared" si="980"/>
        <v>0</v>
      </c>
      <c r="AV215" s="111">
        <f t="shared" si="980"/>
        <v>0</v>
      </c>
      <c r="AW215" s="111">
        <f t="shared" si="980"/>
        <v>0</v>
      </c>
      <c r="AX215" s="111">
        <f t="shared" si="24"/>
        <v>0</v>
      </c>
      <c r="AY215" s="111"/>
      <c r="AZ215" s="113">
        <f t="shared" si="25"/>
        <v>0</v>
      </c>
      <c r="BA215" s="111">
        <f t="shared" ref="BA215:BI215" si="981">IF(R214&lt;=0,0,IF($C215&lt;=SUM($AZ215:AZ215),0,IF(AO215+$C215-SUM($AZ215:AZ215)&gt;R214+AC215,R214+AC215-AO215,$C215-SUM($AZ215:AZ215))))</f>
        <v>0</v>
      </c>
      <c r="BB215" s="111">
        <f t="shared" si="981"/>
        <v>0</v>
      </c>
      <c r="BC215" s="111">
        <f t="shared" si="981"/>
        <v>0</v>
      </c>
      <c r="BD215" s="111">
        <f t="shared" si="981"/>
        <v>0</v>
      </c>
      <c r="BE215" s="111">
        <f t="shared" si="981"/>
        <v>0</v>
      </c>
      <c r="BF215" s="111">
        <f t="shared" si="981"/>
        <v>0</v>
      </c>
      <c r="BG215" s="111">
        <f t="shared" si="981"/>
        <v>0</v>
      </c>
      <c r="BH215" s="111">
        <f t="shared" si="981"/>
        <v>0</v>
      </c>
      <c r="BI215" s="111">
        <f t="shared" si="981"/>
        <v>0</v>
      </c>
      <c r="BJ215" s="53"/>
      <c r="BK215" s="53"/>
    </row>
    <row r="216" ht="10.5" customHeight="1">
      <c r="A216" s="107" t="str">
        <f t="shared" si="16"/>
        <v/>
      </c>
      <c r="B216" s="108" t="str">
        <f t="shared" si="17"/>
        <v>#N/A</v>
      </c>
      <c r="C216" s="109" t="str">
        <f t="shared" si="18"/>
        <v/>
      </c>
      <c r="D216" s="110"/>
      <c r="E216" s="111">
        <f t="shared" ref="E216:N216" si="982">AN216+AZ216</f>
        <v>0</v>
      </c>
      <c r="F216" s="111">
        <f t="shared" si="982"/>
        <v>0</v>
      </c>
      <c r="G216" s="111">
        <f t="shared" si="982"/>
        <v>0</v>
      </c>
      <c r="H216" s="111">
        <f t="shared" si="982"/>
        <v>0</v>
      </c>
      <c r="I216" s="111">
        <f t="shared" si="982"/>
        <v>0</v>
      </c>
      <c r="J216" s="111">
        <f t="shared" si="982"/>
        <v>0</v>
      </c>
      <c r="K216" s="111">
        <f t="shared" si="982"/>
        <v>0</v>
      </c>
      <c r="L216" s="111">
        <f t="shared" si="982"/>
        <v>0</v>
      </c>
      <c r="M216" s="111">
        <f t="shared" si="982"/>
        <v>0</v>
      </c>
      <c r="N216" s="111">
        <f t="shared" si="982"/>
        <v>0</v>
      </c>
      <c r="O216" s="112"/>
      <c r="P216" s="111">
        <f t="shared" si="11"/>
        <v>0</v>
      </c>
      <c r="Q216" s="111">
        <f t="shared" ref="Q216:Z216" si="983">IF(E$10=0,0,ROUND(Q215-(E216-AB216),2))</f>
        <v>0</v>
      </c>
      <c r="R216" s="111">
        <f t="shared" si="983"/>
        <v>0</v>
      </c>
      <c r="S216" s="111">
        <f t="shared" si="983"/>
        <v>0</v>
      </c>
      <c r="T216" s="111">
        <f t="shared" si="983"/>
        <v>0</v>
      </c>
      <c r="U216" s="111">
        <f t="shared" si="983"/>
        <v>0</v>
      </c>
      <c r="V216" s="111">
        <f t="shared" si="983"/>
        <v>0</v>
      </c>
      <c r="W216" s="111">
        <f t="shared" si="983"/>
        <v>0</v>
      </c>
      <c r="X216" s="111">
        <f t="shared" si="983"/>
        <v>0</v>
      </c>
      <c r="Y216" s="111">
        <f t="shared" si="983"/>
        <v>0</v>
      </c>
      <c r="Z216" s="111">
        <f t="shared" si="983"/>
        <v>0</v>
      </c>
      <c r="AA216" s="114"/>
      <c r="AB216" s="111">
        <f t="shared" ref="AB216:AK216" si="984">ROUND(Q215*E$11/12,2)</f>
        <v>0</v>
      </c>
      <c r="AC216" s="111">
        <f t="shared" si="984"/>
        <v>0</v>
      </c>
      <c r="AD216" s="111">
        <f t="shared" si="984"/>
        <v>0</v>
      </c>
      <c r="AE216" s="111">
        <f t="shared" si="984"/>
        <v>0</v>
      </c>
      <c r="AF216" s="111">
        <f t="shared" si="984"/>
        <v>0</v>
      </c>
      <c r="AG216" s="111">
        <f t="shared" si="984"/>
        <v>0</v>
      </c>
      <c r="AH216" s="111">
        <f t="shared" si="984"/>
        <v>0</v>
      </c>
      <c r="AI216" s="111">
        <f t="shared" si="984"/>
        <v>0</v>
      </c>
      <c r="AJ216" s="111">
        <f t="shared" si="984"/>
        <v>0</v>
      </c>
      <c r="AK216" s="111">
        <f t="shared" si="984"/>
        <v>0</v>
      </c>
      <c r="AL216" s="111">
        <f t="shared" si="22"/>
        <v>0</v>
      </c>
      <c r="AM216" s="115"/>
      <c r="AN216" s="111">
        <f t="shared" ref="AN216:AW216" si="985">IF(Q215&gt;0,IF((Q215+AB216)&lt;E$12,Q215+AB216,E$12),0)</f>
        <v>0</v>
      </c>
      <c r="AO216" s="111">
        <f t="shared" si="985"/>
        <v>0</v>
      </c>
      <c r="AP216" s="111">
        <f t="shared" si="985"/>
        <v>0</v>
      </c>
      <c r="AQ216" s="111">
        <f t="shared" si="985"/>
        <v>0</v>
      </c>
      <c r="AR216" s="111">
        <f t="shared" si="985"/>
        <v>0</v>
      </c>
      <c r="AS216" s="111">
        <f t="shared" si="985"/>
        <v>0</v>
      </c>
      <c r="AT216" s="111">
        <f t="shared" si="985"/>
        <v>0</v>
      </c>
      <c r="AU216" s="111">
        <f t="shared" si="985"/>
        <v>0</v>
      </c>
      <c r="AV216" s="111">
        <f t="shared" si="985"/>
        <v>0</v>
      </c>
      <c r="AW216" s="111">
        <f t="shared" si="985"/>
        <v>0</v>
      </c>
      <c r="AX216" s="111">
        <f t="shared" si="24"/>
        <v>0</v>
      </c>
      <c r="AY216" s="111"/>
      <c r="AZ216" s="113">
        <f t="shared" si="25"/>
        <v>0</v>
      </c>
      <c r="BA216" s="111">
        <f t="shared" ref="BA216:BI216" si="986">IF(R215&lt;=0,0,IF($C216&lt;=SUM($AZ216:AZ216),0,IF(AO216+$C216-SUM($AZ216:AZ216)&gt;R215+AC216,R215+AC216-AO216,$C216-SUM($AZ216:AZ216))))</f>
        <v>0</v>
      </c>
      <c r="BB216" s="111">
        <f t="shared" si="986"/>
        <v>0</v>
      </c>
      <c r="BC216" s="111">
        <f t="shared" si="986"/>
        <v>0</v>
      </c>
      <c r="BD216" s="111">
        <f t="shared" si="986"/>
        <v>0</v>
      </c>
      <c r="BE216" s="111">
        <f t="shared" si="986"/>
        <v>0</v>
      </c>
      <c r="BF216" s="111">
        <f t="shared" si="986"/>
        <v>0</v>
      </c>
      <c r="BG216" s="111">
        <f t="shared" si="986"/>
        <v>0</v>
      </c>
      <c r="BH216" s="111">
        <f t="shared" si="986"/>
        <v>0</v>
      </c>
      <c r="BI216" s="111">
        <f t="shared" si="986"/>
        <v>0</v>
      </c>
      <c r="BJ216" s="53"/>
      <c r="BK216" s="53"/>
    </row>
    <row r="217" ht="10.5" customHeight="1">
      <c r="A217" s="107" t="str">
        <f t="shared" si="16"/>
        <v/>
      </c>
      <c r="B217" s="108" t="str">
        <f t="shared" si="17"/>
        <v>#N/A</v>
      </c>
      <c r="C217" s="109" t="str">
        <f t="shared" si="18"/>
        <v/>
      </c>
      <c r="D217" s="110"/>
      <c r="E217" s="111">
        <f t="shared" ref="E217:N217" si="987">AN217+AZ217</f>
        <v>0</v>
      </c>
      <c r="F217" s="111">
        <f t="shared" si="987"/>
        <v>0</v>
      </c>
      <c r="G217" s="111">
        <f t="shared" si="987"/>
        <v>0</v>
      </c>
      <c r="H217" s="111">
        <f t="shared" si="987"/>
        <v>0</v>
      </c>
      <c r="I217" s="111">
        <f t="shared" si="987"/>
        <v>0</v>
      </c>
      <c r="J217" s="111">
        <f t="shared" si="987"/>
        <v>0</v>
      </c>
      <c r="K217" s="111">
        <f t="shared" si="987"/>
        <v>0</v>
      </c>
      <c r="L217" s="111">
        <f t="shared" si="987"/>
        <v>0</v>
      </c>
      <c r="M217" s="111">
        <f t="shared" si="987"/>
        <v>0</v>
      </c>
      <c r="N217" s="111">
        <f t="shared" si="987"/>
        <v>0</v>
      </c>
      <c r="O217" s="112"/>
      <c r="P217" s="111">
        <f t="shared" si="11"/>
        <v>0</v>
      </c>
      <c r="Q217" s="111">
        <f t="shared" ref="Q217:Z217" si="988">IF(E$10=0,0,ROUND(Q216-(E217-AB217),2))</f>
        <v>0</v>
      </c>
      <c r="R217" s="111">
        <f t="shared" si="988"/>
        <v>0</v>
      </c>
      <c r="S217" s="111">
        <f t="shared" si="988"/>
        <v>0</v>
      </c>
      <c r="T217" s="111">
        <f t="shared" si="988"/>
        <v>0</v>
      </c>
      <c r="U217" s="111">
        <f t="shared" si="988"/>
        <v>0</v>
      </c>
      <c r="V217" s="111">
        <f t="shared" si="988"/>
        <v>0</v>
      </c>
      <c r="W217" s="111">
        <f t="shared" si="988"/>
        <v>0</v>
      </c>
      <c r="X217" s="111">
        <f t="shared" si="988"/>
        <v>0</v>
      </c>
      <c r="Y217" s="111">
        <f t="shared" si="988"/>
        <v>0</v>
      </c>
      <c r="Z217" s="111">
        <f t="shared" si="988"/>
        <v>0</v>
      </c>
      <c r="AA217" s="114"/>
      <c r="AB217" s="111">
        <f t="shared" ref="AB217:AK217" si="989">ROUND(Q216*E$11/12,2)</f>
        <v>0</v>
      </c>
      <c r="AC217" s="111">
        <f t="shared" si="989"/>
        <v>0</v>
      </c>
      <c r="AD217" s="111">
        <f t="shared" si="989"/>
        <v>0</v>
      </c>
      <c r="AE217" s="111">
        <f t="shared" si="989"/>
        <v>0</v>
      </c>
      <c r="AF217" s="111">
        <f t="shared" si="989"/>
        <v>0</v>
      </c>
      <c r="AG217" s="111">
        <f t="shared" si="989"/>
        <v>0</v>
      </c>
      <c r="AH217" s="111">
        <f t="shared" si="989"/>
        <v>0</v>
      </c>
      <c r="AI217" s="111">
        <f t="shared" si="989"/>
        <v>0</v>
      </c>
      <c r="AJ217" s="111">
        <f t="shared" si="989"/>
        <v>0</v>
      </c>
      <c r="AK217" s="111">
        <f t="shared" si="989"/>
        <v>0</v>
      </c>
      <c r="AL217" s="111">
        <f t="shared" si="22"/>
        <v>0</v>
      </c>
      <c r="AM217" s="115"/>
      <c r="AN217" s="111">
        <f t="shared" ref="AN217:AW217" si="990">IF(Q216&gt;0,IF((Q216+AB217)&lt;E$12,Q216+AB217,E$12),0)</f>
        <v>0</v>
      </c>
      <c r="AO217" s="111">
        <f t="shared" si="990"/>
        <v>0</v>
      </c>
      <c r="AP217" s="111">
        <f t="shared" si="990"/>
        <v>0</v>
      </c>
      <c r="AQ217" s="111">
        <f t="shared" si="990"/>
        <v>0</v>
      </c>
      <c r="AR217" s="111">
        <f t="shared" si="990"/>
        <v>0</v>
      </c>
      <c r="AS217" s="111">
        <f t="shared" si="990"/>
        <v>0</v>
      </c>
      <c r="AT217" s="111">
        <f t="shared" si="990"/>
        <v>0</v>
      </c>
      <c r="AU217" s="111">
        <f t="shared" si="990"/>
        <v>0</v>
      </c>
      <c r="AV217" s="111">
        <f t="shared" si="990"/>
        <v>0</v>
      </c>
      <c r="AW217" s="111">
        <f t="shared" si="990"/>
        <v>0</v>
      </c>
      <c r="AX217" s="111">
        <f t="shared" si="24"/>
        <v>0</v>
      </c>
      <c r="AY217" s="111"/>
      <c r="AZ217" s="113">
        <f t="shared" si="25"/>
        <v>0</v>
      </c>
      <c r="BA217" s="111">
        <f t="shared" ref="BA217:BI217" si="991">IF(R216&lt;=0,0,IF($C217&lt;=SUM($AZ217:AZ217),0,IF(AO217+$C217-SUM($AZ217:AZ217)&gt;R216+AC217,R216+AC217-AO217,$C217-SUM($AZ217:AZ217))))</f>
        <v>0</v>
      </c>
      <c r="BB217" s="111">
        <f t="shared" si="991"/>
        <v>0</v>
      </c>
      <c r="BC217" s="111">
        <f t="shared" si="991"/>
        <v>0</v>
      </c>
      <c r="BD217" s="111">
        <f t="shared" si="991"/>
        <v>0</v>
      </c>
      <c r="BE217" s="111">
        <f t="shared" si="991"/>
        <v>0</v>
      </c>
      <c r="BF217" s="111">
        <f t="shared" si="991"/>
        <v>0</v>
      </c>
      <c r="BG217" s="111">
        <f t="shared" si="991"/>
        <v>0</v>
      </c>
      <c r="BH217" s="111">
        <f t="shared" si="991"/>
        <v>0</v>
      </c>
      <c r="BI217" s="111">
        <f t="shared" si="991"/>
        <v>0</v>
      </c>
      <c r="BJ217" s="53"/>
      <c r="BK217" s="53"/>
    </row>
    <row r="218" ht="10.5" customHeight="1">
      <c r="A218" s="107" t="str">
        <f t="shared" si="16"/>
        <v/>
      </c>
      <c r="B218" s="108" t="str">
        <f t="shared" si="17"/>
        <v>#N/A</v>
      </c>
      <c r="C218" s="109" t="str">
        <f t="shared" si="18"/>
        <v/>
      </c>
      <c r="D218" s="110"/>
      <c r="E218" s="111">
        <f t="shared" ref="E218:N218" si="992">AN218+AZ218</f>
        <v>0</v>
      </c>
      <c r="F218" s="111">
        <f t="shared" si="992"/>
        <v>0</v>
      </c>
      <c r="G218" s="111">
        <f t="shared" si="992"/>
        <v>0</v>
      </c>
      <c r="H218" s="111">
        <f t="shared" si="992"/>
        <v>0</v>
      </c>
      <c r="I218" s="111">
        <f t="shared" si="992"/>
        <v>0</v>
      </c>
      <c r="J218" s="111">
        <f t="shared" si="992"/>
        <v>0</v>
      </c>
      <c r="K218" s="111">
        <f t="shared" si="992"/>
        <v>0</v>
      </c>
      <c r="L218" s="111">
        <f t="shared" si="992"/>
        <v>0</v>
      </c>
      <c r="M218" s="111">
        <f t="shared" si="992"/>
        <v>0</v>
      </c>
      <c r="N218" s="111">
        <f t="shared" si="992"/>
        <v>0</v>
      </c>
      <c r="O218" s="112"/>
      <c r="P218" s="111">
        <f t="shared" si="11"/>
        <v>0</v>
      </c>
      <c r="Q218" s="111">
        <f t="shared" ref="Q218:Z218" si="993">IF(E$10=0,0,ROUND(Q217-(E218-AB218),2))</f>
        <v>0</v>
      </c>
      <c r="R218" s="111">
        <f t="shared" si="993"/>
        <v>0</v>
      </c>
      <c r="S218" s="111">
        <f t="shared" si="993"/>
        <v>0</v>
      </c>
      <c r="T218" s="111">
        <f t="shared" si="993"/>
        <v>0</v>
      </c>
      <c r="U218" s="111">
        <f t="shared" si="993"/>
        <v>0</v>
      </c>
      <c r="V218" s="111">
        <f t="shared" si="993"/>
        <v>0</v>
      </c>
      <c r="W218" s="111">
        <f t="shared" si="993"/>
        <v>0</v>
      </c>
      <c r="X218" s="111">
        <f t="shared" si="993"/>
        <v>0</v>
      </c>
      <c r="Y218" s="111">
        <f t="shared" si="993"/>
        <v>0</v>
      </c>
      <c r="Z218" s="111">
        <f t="shared" si="993"/>
        <v>0</v>
      </c>
      <c r="AA218" s="114"/>
      <c r="AB218" s="111">
        <f t="shared" ref="AB218:AK218" si="994">ROUND(Q217*E$11/12,2)</f>
        <v>0</v>
      </c>
      <c r="AC218" s="111">
        <f t="shared" si="994"/>
        <v>0</v>
      </c>
      <c r="AD218" s="111">
        <f t="shared" si="994"/>
        <v>0</v>
      </c>
      <c r="AE218" s="111">
        <f t="shared" si="994"/>
        <v>0</v>
      </c>
      <c r="AF218" s="111">
        <f t="shared" si="994"/>
        <v>0</v>
      </c>
      <c r="AG218" s="111">
        <f t="shared" si="994"/>
        <v>0</v>
      </c>
      <c r="AH218" s="111">
        <f t="shared" si="994"/>
        <v>0</v>
      </c>
      <c r="AI218" s="111">
        <f t="shared" si="994"/>
        <v>0</v>
      </c>
      <c r="AJ218" s="111">
        <f t="shared" si="994"/>
        <v>0</v>
      </c>
      <c r="AK218" s="111">
        <f t="shared" si="994"/>
        <v>0</v>
      </c>
      <c r="AL218" s="111">
        <f t="shared" si="22"/>
        <v>0</v>
      </c>
      <c r="AM218" s="115"/>
      <c r="AN218" s="111">
        <f t="shared" ref="AN218:AW218" si="995">IF(Q217&gt;0,IF((Q217+AB218)&lt;E$12,Q217+AB218,E$12),0)</f>
        <v>0</v>
      </c>
      <c r="AO218" s="111">
        <f t="shared" si="995"/>
        <v>0</v>
      </c>
      <c r="AP218" s="111">
        <f t="shared" si="995"/>
        <v>0</v>
      </c>
      <c r="AQ218" s="111">
        <f t="shared" si="995"/>
        <v>0</v>
      </c>
      <c r="AR218" s="111">
        <f t="shared" si="995"/>
        <v>0</v>
      </c>
      <c r="AS218" s="111">
        <f t="shared" si="995"/>
        <v>0</v>
      </c>
      <c r="AT218" s="111">
        <f t="shared" si="995"/>
        <v>0</v>
      </c>
      <c r="AU218" s="111">
        <f t="shared" si="995"/>
        <v>0</v>
      </c>
      <c r="AV218" s="111">
        <f t="shared" si="995"/>
        <v>0</v>
      </c>
      <c r="AW218" s="111">
        <f t="shared" si="995"/>
        <v>0</v>
      </c>
      <c r="AX218" s="111">
        <f t="shared" si="24"/>
        <v>0</v>
      </c>
      <c r="AY218" s="111"/>
      <c r="AZ218" s="113">
        <f t="shared" si="25"/>
        <v>0</v>
      </c>
      <c r="BA218" s="111">
        <f t="shared" ref="BA218:BI218" si="996">IF(R217&lt;=0,0,IF($C218&lt;=SUM($AZ218:AZ218),0,IF(AO218+$C218-SUM($AZ218:AZ218)&gt;R217+AC218,R217+AC218-AO218,$C218-SUM($AZ218:AZ218))))</f>
        <v>0</v>
      </c>
      <c r="BB218" s="111">
        <f t="shared" si="996"/>
        <v>0</v>
      </c>
      <c r="BC218" s="111">
        <f t="shared" si="996"/>
        <v>0</v>
      </c>
      <c r="BD218" s="111">
        <f t="shared" si="996"/>
        <v>0</v>
      </c>
      <c r="BE218" s="111">
        <f t="shared" si="996"/>
        <v>0</v>
      </c>
      <c r="BF218" s="111">
        <f t="shared" si="996"/>
        <v>0</v>
      </c>
      <c r="BG218" s="111">
        <f t="shared" si="996"/>
        <v>0</v>
      </c>
      <c r="BH218" s="111">
        <f t="shared" si="996"/>
        <v>0</v>
      </c>
      <c r="BI218" s="111">
        <f t="shared" si="996"/>
        <v>0</v>
      </c>
      <c r="BJ218" s="53"/>
      <c r="BK218" s="53"/>
    </row>
    <row r="219" ht="10.5" customHeight="1">
      <c r="A219" s="107" t="str">
        <f t="shared" si="16"/>
        <v/>
      </c>
      <c r="B219" s="108" t="str">
        <f t="shared" si="17"/>
        <v>#N/A</v>
      </c>
      <c r="C219" s="109" t="str">
        <f t="shared" si="18"/>
        <v/>
      </c>
      <c r="D219" s="110"/>
      <c r="E219" s="111">
        <f t="shared" ref="E219:N219" si="997">AN219+AZ219</f>
        <v>0</v>
      </c>
      <c r="F219" s="111">
        <f t="shared" si="997"/>
        <v>0</v>
      </c>
      <c r="G219" s="111">
        <f t="shared" si="997"/>
        <v>0</v>
      </c>
      <c r="H219" s="111">
        <f t="shared" si="997"/>
        <v>0</v>
      </c>
      <c r="I219" s="111">
        <f t="shared" si="997"/>
        <v>0</v>
      </c>
      <c r="J219" s="111">
        <f t="shared" si="997"/>
        <v>0</v>
      </c>
      <c r="K219" s="111">
        <f t="shared" si="997"/>
        <v>0</v>
      </c>
      <c r="L219" s="111">
        <f t="shared" si="997"/>
        <v>0</v>
      </c>
      <c r="M219" s="111">
        <f t="shared" si="997"/>
        <v>0</v>
      </c>
      <c r="N219" s="111">
        <f t="shared" si="997"/>
        <v>0</v>
      </c>
      <c r="O219" s="112"/>
      <c r="P219" s="111">
        <f t="shared" si="11"/>
        <v>0</v>
      </c>
      <c r="Q219" s="111">
        <f t="shared" ref="Q219:Z219" si="998">IF(E$10=0,0,ROUND(Q218-(E219-AB219),2))</f>
        <v>0</v>
      </c>
      <c r="R219" s="111">
        <f t="shared" si="998"/>
        <v>0</v>
      </c>
      <c r="S219" s="111">
        <f t="shared" si="998"/>
        <v>0</v>
      </c>
      <c r="T219" s="111">
        <f t="shared" si="998"/>
        <v>0</v>
      </c>
      <c r="U219" s="111">
        <f t="shared" si="998"/>
        <v>0</v>
      </c>
      <c r="V219" s="111">
        <f t="shared" si="998"/>
        <v>0</v>
      </c>
      <c r="W219" s="111">
        <f t="shared" si="998"/>
        <v>0</v>
      </c>
      <c r="X219" s="111">
        <f t="shared" si="998"/>
        <v>0</v>
      </c>
      <c r="Y219" s="111">
        <f t="shared" si="998"/>
        <v>0</v>
      </c>
      <c r="Z219" s="111">
        <f t="shared" si="998"/>
        <v>0</v>
      </c>
      <c r="AA219" s="114"/>
      <c r="AB219" s="111">
        <f t="shared" ref="AB219:AK219" si="999">ROUND(Q218*E$11/12,2)</f>
        <v>0</v>
      </c>
      <c r="AC219" s="111">
        <f t="shared" si="999"/>
        <v>0</v>
      </c>
      <c r="AD219" s="111">
        <f t="shared" si="999"/>
        <v>0</v>
      </c>
      <c r="AE219" s="111">
        <f t="shared" si="999"/>
        <v>0</v>
      </c>
      <c r="AF219" s="111">
        <f t="shared" si="999"/>
        <v>0</v>
      </c>
      <c r="AG219" s="111">
        <f t="shared" si="999"/>
        <v>0</v>
      </c>
      <c r="AH219" s="111">
        <f t="shared" si="999"/>
        <v>0</v>
      </c>
      <c r="AI219" s="111">
        <f t="shared" si="999"/>
        <v>0</v>
      </c>
      <c r="AJ219" s="111">
        <f t="shared" si="999"/>
        <v>0</v>
      </c>
      <c r="AK219" s="111">
        <f t="shared" si="999"/>
        <v>0</v>
      </c>
      <c r="AL219" s="111">
        <f t="shared" si="22"/>
        <v>0</v>
      </c>
      <c r="AM219" s="115"/>
      <c r="AN219" s="111">
        <f t="shared" ref="AN219:AW219" si="1000">IF(Q218&gt;0,IF((Q218+AB219)&lt;E$12,Q218+AB219,E$12),0)</f>
        <v>0</v>
      </c>
      <c r="AO219" s="111">
        <f t="shared" si="1000"/>
        <v>0</v>
      </c>
      <c r="AP219" s="111">
        <f t="shared" si="1000"/>
        <v>0</v>
      </c>
      <c r="AQ219" s="111">
        <f t="shared" si="1000"/>
        <v>0</v>
      </c>
      <c r="AR219" s="111">
        <f t="shared" si="1000"/>
        <v>0</v>
      </c>
      <c r="AS219" s="111">
        <f t="shared" si="1000"/>
        <v>0</v>
      </c>
      <c r="AT219" s="111">
        <f t="shared" si="1000"/>
        <v>0</v>
      </c>
      <c r="AU219" s="111">
        <f t="shared" si="1000"/>
        <v>0</v>
      </c>
      <c r="AV219" s="111">
        <f t="shared" si="1000"/>
        <v>0</v>
      </c>
      <c r="AW219" s="111">
        <f t="shared" si="1000"/>
        <v>0</v>
      </c>
      <c r="AX219" s="111">
        <f t="shared" si="24"/>
        <v>0</v>
      </c>
      <c r="AY219" s="111"/>
      <c r="AZ219" s="113">
        <f t="shared" si="25"/>
        <v>0</v>
      </c>
      <c r="BA219" s="111">
        <f t="shared" ref="BA219:BI219" si="1001">IF(R218&lt;=0,0,IF($C219&lt;=SUM($AZ219:AZ219),0,IF(AO219+$C219-SUM($AZ219:AZ219)&gt;R218+AC219,R218+AC219-AO219,$C219-SUM($AZ219:AZ219))))</f>
        <v>0</v>
      </c>
      <c r="BB219" s="111">
        <f t="shared" si="1001"/>
        <v>0</v>
      </c>
      <c r="BC219" s="111">
        <f t="shared" si="1001"/>
        <v>0</v>
      </c>
      <c r="BD219" s="111">
        <f t="shared" si="1001"/>
        <v>0</v>
      </c>
      <c r="BE219" s="111">
        <f t="shared" si="1001"/>
        <v>0</v>
      </c>
      <c r="BF219" s="111">
        <f t="shared" si="1001"/>
        <v>0</v>
      </c>
      <c r="BG219" s="111">
        <f t="shared" si="1001"/>
        <v>0</v>
      </c>
      <c r="BH219" s="111">
        <f t="shared" si="1001"/>
        <v>0</v>
      </c>
      <c r="BI219" s="111">
        <f t="shared" si="1001"/>
        <v>0</v>
      </c>
      <c r="BJ219" s="53"/>
      <c r="BK219" s="53"/>
    </row>
    <row r="220" ht="10.5" customHeight="1">
      <c r="A220" s="107" t="str">
        <f t="shared" si="16"/>
        <v/>
      </c>
      <c r="B220" s="108" t="str">
        <f t="shared" si="17"/>
        <v>#N/A</v>
      </c>
      <c r="C220" s="109" t="str">
        <f t="shared" si="18"/>
        <v/>
      </c>
      <c r="D220" s="110"/>
      <c r="E220" s="111">
        <f t="shared" ref="E220:N220" si="1002">AN220+AZ220</f>
        <v>0</v>
      </c>
      <c r="F220" s="111">
        <f t="shared" si="1002"/>
        <v>0</v>
      </c>
      <c r="G220" s="111">
        <f t="shared" si="1002"/>
        <v>0</v>
      </c>
      <c r="H220" s="111">
        <f t="shared" si="1002"/>
        <v>0</v>
      </c>
      <c r="I220" s="111">
        <f t="shared" si="1002"/>
        <v>0</v>
      </c>
      <c r="J220" s="111">
        <f t="shared" si="1002"/>
        <v>0</v>
      </c>
      <c r="K220" s="111">
        <f t="shared" si="1002"/>
        <v>0</v>
      </c>
      <c r="L220" s="111">
        <f t="shared" si="1002"/>
        <v>0</v>
      </c>
      <c r="M220" s="111">
        <f t="shared" si="1002"/>
        <v>0</v>
      </c>
      <c r="N220" s="111">
        <f t="shared" si="1002"/>
        <v>0</v>
      </c>
      <c r="O220" s="112"/>
      <c r="P220" s="111">
        <f t="shared" si="11"/>
        <v>0</v>
      </c>
      <c r="Q220" s="111">
        <f t="shared" ref="Q220:Z220" si="1003">IF(E$10=0,0,ROUND(Q219-(E220-AB220),2))</f>
        <v>0</v>
      </c>
      <c r="R220" s="111">
        <f t="shared" si="1003"/>
        <v>0</v>
      </c>
      <c r="S220" s="111">
        <f t="shared" si="1003"/>
        <v>0</v>
      </c>
      <c r="T220" s="111">
        <f t="shared" si="1003"/>
        <v>0</v>
      </c>
      <c r="U220" s="111">
        <f t="shared" si="1003"/>
        <v>0</v>
      </c>
      <c r="V220" s="111">
        <f t="shared" si="1003"/>
        <v>0</v>
      </c>
      <c r="W220" s="111">
        <f t="shared" si="1003"/>
        <v>0</v>
      </c>
      <c r="X220" s="111">
        <f t="shared" si="1003"/>
        <v>0</v>
      </c>
      <c r="Y220" s="111">
        <f t="shared" si="1003"/>
        <v>0</v>
      </c>
      <c r="Z220" s="111">
        <f t="shared" si="1003"/>
        <v>0</v>
      </c>
      <c r="AA220" s="114"/>
      <c r="AB220" s="111">
        <f t="shared" ref="AB220:AK220" si="1004">ROUND(Q219*E$11/12,2)</f>
        <v>0</v>
      </c>
      <c r="AC220" s="111">
        <f t="shared" si="1004"/>
        <v>0</v>
      </c>
      <c r="AD220" s="111">
        <f t="shared" si="1004"/>
        <v>0</v>
      </c>
      <c r="AE220" s="111">
        <f t="shared" si="1004"/>
        <v>0</v>
      </c>
      <c r="AF220" s="111">
        <f t="shared" si="1004"/>
        <v>0</v>
      </c>
      <c r="AG220" s="111">
        <f t="shared" si="1004"/>
        <v>0</v>
      </c>
      <c r="AH220" s="111">
        <f t="shared" si="1004"/>
        <v>0</v>
      </c>
      <c r="AI220" s="111">
        <f t="shared" si="1004"/>
        <v>0</v>
      </c>
      <c r="AJ220" s="111">
        <f t="shared" si="1004"/>
        <v>0</v>
      </c>
      <c r="AK220" s="111">
        <f t="shared" si="1004"/>
        <v>0</v>
      </c>
      <c r="AL220" s="111">
        <f t="shared" si="22"/>
        <v>0</v>
      </c>
      <c r="AM220" s="115"/>
      <c r="AN220" s="111">
        <f t="shared" ref="AN220:AW220" si="1005">IF(Q219&gt;0,IF((Q219+AB220)&lt;E$12,Q219+AB220,E$12),0)</f>
        <v>0</v>
      </c>
      <c r="AO220" s="111">
        <f t="shared" si="1005"/>
        <v>0</v>
      </c>
      <c r="AP220" s="111">
        <f t="shared" si="1005"/>
        <v>0</v>
      </c>
      <c r="AQ220" s="111">
        <f t="shared" si="1005"/>
        <v>0</v>
      </c>
      <c r="AR220" s="111">
        <f t="shared" si="1005"/>
        <v>0</v>
      </c>
      <c r="AS220" s="111">
        <f t="shared" si="1005"/>
        <v>0</v>
      </c>
      <c r="AT220" s="111">
        <f t="shared" si="1005"/>
        <v>0</v>
      </c>
      <c r="AU220" s="111">
        <f t="shared" si="1005"/>
        <v>0</v>
      </c>
      <c r="AV220" s="111">
        <f t="shared" si="1005"/>
        <v>0</v>
      </c>
      <c r="AW220" s="111">
        <f t="shared" si="1005"/>
        <v>0</v>
      </c>
      <c r="AX220" s="111">
        <f t="shared" si="24"/>
        <v>0</v>
      </c>
      <c r="AY220" s="111"/>
      <c r="AZ220" s="113">
        <f t="shared" si="25"/>
        <v>0</v>
      </c>
      <c r="BA220" s="111">
        <f t="shared" ref="BA220:BI220" si="1006">IF(R219&lt;=0,0,IF($C220&lt;=SUM($AZ220:AZ220),0,IF(AO220+$C220-SUM($AZ220:AZ220)&gt;R219+AC220,R219+AC220-AO220,$C220-SUM($AZ220:AZ220))))</f>
        <v>0</v>
      </c>
      <c r="BB220" s="111">
        <f t="shared" si="1006"/>
        <v>0</v>
      </c>
      <c r="BC220" s="111">
        <f t="shared" si="1006"/>
        <v>0</v>
      </c>
      <c r="BD220" s="111">
        <f t="shared" si="1006"/>
        <v>0</v>
      </c>
      <c r="BE220" s="111">
        <f t="shared" si="1006"/>
        <v>0</v>
      </c>
      <c r="BF220" s="111">
        <f t="shared" si="1006"/>
        <v>0</v>
      </c>
      <c r="BG220" s="111">
        <f t="shared" si="1006"/>
        <v>0</v>
      </c>
      <c r="BH220" s="111">
        <f t="shared" si="1006"/>
        <v>0</v>
      </c>
      <c r="BI220" s="111">
        <f t="shared" si="1006"/>
        <v>0</v>
      </c>
      <c r="BJ220" s="53"/>
      <c r="BK220" s="53"/>
    </row>
    <row r="221" ht="10.5" customHeight="1">
      <c r="A221" s="107" t="str">
        <f t="shared" si="16"/>
        <v/>
      </c>
      <c r="B221" s="108" t="str">
        <f t="shared" si="17"/>
        <v>#N/A</v>
      </c>
      <c r="C221" s="109" t="str">
        <f t="shared" si="18"/>
        <v/>
      </c>
      <c r="D221" s="110"/>
      <c r="E221" s="111">
        <f t="shared" ref="E221:N221" si="1007">AN221+AZ221</f>
        <v>0</v>
      </c>
      <c r="F221" s="111">
        <f t="shared" si="1007"/>
        <v>0</v>
      </c>
      <c r="G221" s="111">
        <f t="shared" si="1007"/>
        <v>0</v>
      </c>
      <c r="H221" s="111">
        <f t="shared" si="1007"/>
        <v>0</v>
      </c>
      <c r="I221" s="111">
        <f t="shared" si="1007"/>
        <v>0</v>
      </c>
      <c r="J221" s="111">
        <f t="shared" si="1007"/>
        <v>0</v>
      </c>
      <c r="K221" s="111">
        <f t="shared" si="1007"/>
        <v>0</v>
      </c>
      <c r="L221" s="111">
        <f t="shared" si="1007"/>
        <v>0</v>
      </c>
      <c r="M221" s="111">
        <f t="shared" si="1007"/>
        <v>0</v>
      </c>
      <c r="N221" s="111">
        <f t="shared" si="1007"/>
        <v>0</v>
      </c>
      <c r="O221" s="112"/>
      <c r="P221" s="111">
        <f t="shared" si="11"/>
        <v>0</v>
      </c>
      <c r="Q221" s="111">
        <f t="shared" ref="Q221:Z221" si="1008">IF(E$10=0,0,ROUND(Q220-(E221-AB221),2))</f>
        <v>0</v>
      </c>
      <c r="R221" s="111">
        <f t="shared" si="1008"/>
        <v>0</v>
      </c>
      <c r="S221" s="111">
        <f t="shared" si="1008"/>
        <v>0</v>
      </c>
      <c r="T221" s="111">
        <f t="shared" si="1008"/>
        <v>0</v>
      </c>
      <c r="U221" s="111">
        <f t="shared" si="1008"/>
        <v>0</v>
      </c>
      <c r="V221" s="111">
        <f t="shared" si="1008"/>
        <v>0</v>
      </c>
      <c r="W221" s="111">
        <f t="shared" si="1008"/>
        <v>0</v>
      </c>
      <c r="X221" s="111">
        <f t="shared" si="1008"/>
        <v>0</v>
      </c>
      <c r="Y221" s="111">
        <f t="shared" si="1008"/>
        <v>0</v>
      </c>
      <c r="Z221" s="111">
        <f t="shared" si="1008"/>
        <v>0</v>
      </c>
      <c r="AA221" s="114"/>
      <c r="AB221" s="111">
        <f t="shared" ref="AB221:AK221" si="1009">ROUND(Q220*E$11/12,2)</f>
        <v>0</v>
      </c>
      <c r="AC221" s="111">
        <f t="shared" si="1009"/>
        <v>0</v>
      </c>
      <c r="AD221" s="111">
        <f t="shared" si="1009"/>
        <v>0</v>
      </c>
      <c r="AE221" s="111">
        <f t="shared" si="1009"/>
        <v>0</v>
      </c>
      <c r="AF221" s="111">
        <f t="shared" si="1009"/>
        <v>0</v>
      </c>
      <c r="AG221" s="111">
        <f t="shared" si="1009"/>
        <v>0</v>
      </c>
      <c r="AH221" s="111">
        <f t="shared" si="1009"/>
        <v>0</v>
      </c>
      <c r="AI221" s="111">
        <f t="shared" si="1009"/>
        <v>0</v>
      </c>
      <c r="AJ221" s="111">
        <f t="shared" si="1009"/>
        <v>0</v>
      </c>
      <c r="AK221" s="111">
        <f t="shared" si="1009"/>
        <v>0</v>
      </c>
      <c r="AL221" s="111">
        <f t="shared" si="22"/>
        <v>0</v>
      </c>
      <c r="AM221" s="115"/>
      <c r="AN221" s="111">
        <f t="shared" ref="AN221:AW221" si="1010">IF(Q220&gt;0,IF((Q220+AB221)&lt;E$12,Q220+AB221,E$12),0)</f>
        <v>0</v>
      </c>
      <c r="AO221" s="111">
        <f t="shared" si="1010"/>
        <v>0</v>
      </c>
      <c r="AP221" s="111">
        <f t="shared" si="1010"/>
        <v>0</v>
      </c>
      <c r="AQ221" s="111">
        <f t="shared" si="1010"/>
        <v>0</v>
      </c>
      <c r="AR221" s="111">
        <f t="shared" si="1010"/>
        <v>0</v>
      </c>
      <c r="AS221" s="111">
        <f t="shared" si="1010"/>
        <v>0</v>
      </c>
      <c r="AT221" s="111">
        <f t="shared" si="1010"/>
        <v>0</v>
      </c>
      <c r="AU221" s="111">
        <f t="shared" si="1010"/>
        <v>0</v>
      </c>
      <c r="AV221" s="111">
        <f t="shared" si="1010"/>
        <v>0</v>
      </c>
      <c r="AW221" s="111">
        <f t="shared" si="1010"/>
        <v>0</v>
      </c>
      <c r="AX221" s="111">
        <f t="shared" si="24"/>
        <v>0</v>
      </c>
      <c r="AY221" s="111"/>
      <c r="AZ221" s="113">
        <f t="shared" si="25"/>
        <v>0</v>
      </c>
      <c r="BA221" s="111">
        <f t="shared" ref="BA221:BI221" si="1011">IF(R220&lt;=0,0,IF($C221&lt;=SUM($AZ221:AZ221),0,IF(AO221+$C221-SUM($AZ221:AZ221)&gt;R220+AC221,R220+AC221-AO221,$C221-SUM($AZ221:AZ221))))</f>
        <v>0</v>
      </c>
      <c r="BB221" s="111">
        <f t="shared" si="1011"/>
        <v>0</v>
      </c>
      <c r="BC221" s="111">
        <f t="shared" si="1011"/>
        <v>0</v>
      </c>
      <c r="BD221" s="111">
        <f t="shared" si="1011"/>
        <v>0</v>
      </c>
      <c r="BE221" s="111">
        <f t="shared" si="1011"/>
        <v>0</v>
      </c>
      <c r="BF221" s="111">
        <f t="shared" si="1011"/>
        <v>0</v>
      </c>
      <c r="BG221" s="111">
        <f t="shared" si="1011"/>
        <v>0</v>
      </c>
      <c r="BH221" s="111">
        <f t="shared" si="1011"/>
        <v>0</v>
      </c>
      <c r="BI221" s="111">
        <f t="shared" si="1011"/>
        <v>0</v>
      </c>
      <c r="BJ221" s="53"/>
      <c r="BK221" s="53"/>
    </row>
    <row r="222" ht="10.5" customHeight="1">
      <c r="A222" s="107" t="str">
        <f t="shared" si="16"/>
        <v/>
      </c>
      <c r="B222" s="108" t="str">
        <f t="shared" si="17"/>
        <v>#N/A</v>
      </c>
      <c r="C222" s="109" t="str">
        <f t="shared" si="18"/>
        <v/>
      </c>
      <c r="D222" s="110"/>
      <c r="E222" s="111">
        <f t="shared" ref="E222:N222" si="1012">AN222+AZ222</f>
        <v>0</v>
      </c>
      <c r="F222" s="111">
        <f t="shared" si="1012"/>
        <v>0</v>
      </c>
      <c r="G222" s="111">
        <f t="shared" si="1012"/>
        <v>0</v>
      </c>
      <c r="H222" s="111">
        <f t="shared" si="1012"/>
        <v>0</v>
      </c>
      <c r="I222" s="111">
        <f t="shared" si="1012"/>
        <v>0</v>
      </c>
      <c r="J222" s="111">
        <f t="shared" si="1012"/>
        <v>0</v>
      </c>
      <c r="K222" s="111">
        <f t="shared" si="1012"/>
        <v>0</v>
      </c>
      <c r="L222" s="111">
        <f t="shared" si="1012"/>
        <v>0</v>
      </c>
      <c r="M222" s="111">
        <f t="shared" si="1012"/>
        <v>0</v>
      </c>
      <c r="N222" s="111">
        <f t="shared" si="1012"/>
        <v>0</v>
      </c>
      <c r="O222" s="112"/>
      <c r="P222" s="111">
        <f t="shared" si="11"/>
        <v>0</v>
      </c>
      <c r="Q222" s="111">
        <f t="shared" ref="Q222:Z222" si="1013">IF(E$10=0,0,ROUND(Q221-(E222-AB222),2))</f>
        <v>0</v>
      </c>
      <c r="R222" s="111">
        <f t="shared" si="1013"/>
        <v>0</v>
      </c>
      <c r="S222" s="111">
        <f t="shared" si="1013"/>
        <v>0</v>
      </c>
      <c r="T222" s="111">
        <f t="shared" si="1013"/>
        <v>0</v>
      </c>
      <c r="U222" s="111">
        <f t="shared" si="1013"/>
        <v>0</v>
      </c>
      <c r="V222" s="111">
        <f t="shared" si="1013"/>
        <v>0</v>
      </c>
      <c r="W222" s="111">
        <f t="shared" si="1013"/>
        <v>0</v>
      </c>
      <c r="X222" s="111">
        <f t="shared" si="1013"/>
        <v>0</v>
      </c>
      <c r="Y222" s="111">
        <f t="shared" si="1013"/>
        <v>0</v>
      </c>
      <c r="Z222" s="111">
        <f t="shared" si="1013"/>
        <v>0</v>
      </c>
      <c r="AA222" s="114"/>
      <c r="AB222" s="111">
        <f t="shared" ref="AB222:AK222" si="1014">ROUND(Q221*E$11/12,2)</f>
        <v>0</v>
      </c>
      <c r="AC222" s="111">
        <f t="shared" si="1014"/>
        <v>0</v>
      </c>
      <c r="AD222" s="111">
        <f t="shared" si="1014"/>
        <v>0</v>
      </c>
      <c r="AE222" s="111">
        <f t="shared" si="1014"/>
        <v>0</v>
      </c>
      <c r="AF222" s="111">
        <f t="shared" si="1014"/>
        <v>0</v>
      </c>
      <c r="AG222" s="111">
        <f t="shared" si="1014"/>
        <v>0</v>
      </c>
      <c r="AH222" s="111">
        <f t="shared" si="1014"/>
        <v>0</v>
      </c>
      <c r="AI222" s="111">
        <f t="shared" si="1014"/>
        <v>0</v>
      </c>
      <c r="AJ222" s="111">
        <f t="shared" si="1014"/>
        <v>0</v>
      </c>
      <c r="AK222" s="111">
        <f t="shared" si="1014"/>
        <v>0</v>
      </c>
      <c r="AL222" s="111">
        <f t="shared" si="22"/>
        <v>0</v>
      </c>
      <c r="AM222" s="115"/>
      <c r="AN222" s="111">
        <f t="shared" ref="AN222:AW222" si="1015">IF(Q221&gt;0,IF((Q221+AB222)&lt;E$12,Q221+AB222,E$12),0)</f>
        <v>0</v>
      </c>
      <c r="AO222" s="111">
        <f t="shared" si="1015"/>
        <v>0</v>
      </c>
      <c r="AP222" s="111">
        <f t="shared" si="1015"/>
        <v>0</v>
      </c>
      <c r="AQ222" s="111">
        <f t="shared" si="1015"/>
        <v>0</v>
      </c>
      <c r="AR222" s="111">
        <f t="shared" si="1015"/>
        <v>0</v>
      </c>
      <c r="AS222" s="111">
        <f t="shared" si="1015"/>
        <v>0</v>
      </c>
      <c r="AT222" s="111">
        <f t="shared" si="1015"/>
        <v>0</v>
      </c>
      <c r="AU222" s="111">
        <f t="shared" si="1015"/>
        <v>0</v>
      </c>
      <c r="AV222" s="111">
        <f t="shared" si="1015"/>
        <v>0</v>
      </c>
      <c r="AW222" s="111">
        <f t="shared" si="1015"/>
        <v>0</v>
      </c>
      <c r="AX222" s="111">
        <f t="shared" si="24"/>
        <v>0</v>
      </c>
      <c r="AY222" s="111"/>
      <c r="AZ222" s="113">
        <f t="shared" si="25"/>
        <v>0</v>
      </c>
      <c r="BA222" s="111">
        <f t="shared" ref="BA222:BI222" si="1016">IF(R221&lt;=0,0,IF($C222&lt;=SUM($AZ222:AZ222),0,IF(AO222+$C222-SUM($AZ222:AZ222)&gt;R221+AC222,R221+AC222-AO222,$C222-SUM($AZ222:AZ222))))</f>
        <v>0</v>
      </c>
      <c r="BB222" s="111">
        <f t="shared" si="1016"/>
        <v>0</v>
      </c>
      <c r="BC222" s="111">
        <f t="shared" si="1016"/>
        <v>0</v>
      </c>
      <c r="BD222" s="111">
        <f t="shared" si="1016"/>
        <v>0</v>
      </c>
      <c r="BE222" s="111">
        <f t="shared" si="1016"/>
        <v>0</v>
      </c>
      <c r="BF222" s="111">
        <f t="shared" si="1016"/>
        <v>0</v>
      </c>
      <c r="BG222" s="111">
        <f t="shared" si="1016"/>
        <v>0</v>
      </c>
      <c r="BH222" s="111">
        <f t="shared" si="1016"/>
        <v>0</v>
      </c>
      <c r="BI222" s="111">
        <f t="shared" si="1016"/>
        <v>0</v>
      </c>
      <c r="BJ222" s="53"/>
      <c r="BK222" s="53"/>
    </row>
    <row r="223" ht="10.5" customHeight="1">
      <c r="A223" s="107" t="str">
        <f t="shared" si="16"/>
        <v/>
      </c>
      <c r="B223" s="108" t="str">
        <f t="shared" si="17"/>
        <v>#N/A</v>
      </c>
      <c r="C223" s="109" t="str">
        <f t="shared" si="18"/>
        <v/>
      </c>
      <c r="D223" s="110"/>
      <c r="E223" s="111">
        <f t="shared" ref="E223:N223" si="1017">AN223+AZ223</f>
        <v>0</v>
      </c>
      <c r="F223" s="111">
        <f t="shared" si="1017"/>
        <v>0</v>
      </c>
      <c r="G223" s="111">
        <f t="shared" si="1017"/>
        <v>0</v>
      </c>
      <c r="H223" s="111">
        <f t="shared" si="1017"/>
        <v>0</v>
      </c>
      <c r="I223" s="111">
        <f t="shared" si="1017"/>
        <v>0</v>
      </c>
      <c r="J223" s="111">
        <f t="shared" si="1017"/>
        <v>0</v>
      </c>
      <c r="K223" s="111">
        <f t="shared" si="1017"/>
        <v>0</v>
      </c>
      <c r="L223" s="111">
        <f t="shared" si="1017"/>
        <v>0</v>
      </c>
      <c r="M223" s="111">
        <f t="shared" si="1017"/>
        <v>0</v>
      </c>
      <c r="N223" s="111">
        <f t="shared" si="1017"/>
        <v>0</v>
      </c>
      <c r="O223" s="112"/>
      <c r="P223" s="111">
        <f t="shared" si="11"/>
        <v>0</v>
      </c>
      <c r="Q223" s="111">
        <f t="shared" ref="Q223:Z223" si="1018">IF(E$10=0,0,ROUND(Q222-(E223-AB223),2))</f>
        <v>0</v>
      </c>
      <c r="R223" s="111">
        <f t="shared" si="1018"/>
        <v>0</v>
      </c>
      <c r="S223" s="111">
        <f t="shared" si="1018"/>
        <v>0</v>
      </c>
      <c r="T223" s="111">
        <f t="shared" si="1018"/>
        <v>0</v>
      </c>
      <c r="U223" s="111">
        <f t="shared" si="1018"/>
        <v>0</v>
      </c>
      <c r="V223" s="111">
        <f t="shared" si="1018"/>
        <v>0</v>
      </c>
      <c r="W223" s="111">
        <f t="shared" si="1018"/>
        <v>0</v>
      </c>
      <c r="X223" s="111">
        <f t="shared" si="1018"/>
        <v>0</v>
      </c>
      <c r="Y223" s="111">
        <f t="shared" si="1018"/>
        <v>0</v>
      </c>
      <c r="Z223" s="111">
        <f t="shared" si="1018"/>
        <v>0</v>
      </c>
      <c r="AA223" s="114"/>
      <c r="AB223" s="111">
        <f t="shared" ref="AB223:AK223" si="1019">ROUND(Q222*E$11/12,2)</f>
        <v>0</v>
      </c>
      <c r="AC223" s="111">
        <f t="shared" si="1019"/>
        <v>0</v>
      </c>
      <c r="AD223" s="111">
        <f t="shared" si="1019"/>
        <v>0</v>
      </c>
      <c r="AE223" s="111">
        <f t="shared" si="1019"/>
        <v>0</v>
      </c>
      <c r="AF223" s="111">
        <f t="shared" si="1019"/>
        <v>0</v>
      </c>
      <c r="AG223" s="111">
        <f t="shared" si="1019"/>
        <v>0</v>
      </c>
      <c r="AH223" s="111">
        <f t="shared" si="1019"/>
        <v>0</v>
      </c>
      <c r="AI223" s="111">
        <f t="shared" si="1019"/>
        <v>0</v>
      </c>
      <c r="AJ223" s="111">
        <f t="shared" si="1019"/>
        <v>0</v>
      </c>
      <c r="AK223" s="111">
        <f t="shared" si="1019"/>
        <v>0</v>
      </c>
      <c r="AL223" s="111">
        <f t="shared" si="22"/>
        <v>0</v>
      </c>
      <c r="AM223" s="115"/>
      <c r="AN223" s="111">
        <f t="shared" ref="AN223:AW223" si="1020">IF(Q222&gt;0,IF((Q222+AB223)&lt;E$12,Q222+AB223,E$12),0)</f>
        <v>0</v>
      </c>
      <c r="AO223" s="111">
        <f t="shared" si="1020"/>
        <v>0</v>
      </c>
      <c r="AP223" s="111">
        <f t="shared" si="1020"/>
        <v>0</v>
      </c>
      <c r="AQ223" s="111">
        <f t="shared" si="1020"/>
        <v>0</v>
      </c>
      <c r="AR223" s="111">
        <f t="shared" si="1020"/>
        <v>0</v>
      </c>
      <c r="AS223" s="111">
        <f t="shared" si="1020"/>
        <v>0</v>
      </c>
      <c r="AT223" s="111">
        <f t="shared" si="1020"/>
        <v>0</v>
      </c>
      <c r="AU223" s="111">
        <f t="shared" si="1020"/>
        <v>0</v>
      </c>
      <c r="AV223" s="111">
        <f t="shared" si="1020"/>
        <v>0</v>
      </c>
      <c r="AW223" s="111">
        <f t="shared" si="1020"/>
        <v>0</v>
      </c>
      <c r="AX223" s="111">
        <f t="shared" si="24"/>
        <v>0</v>
      </c>
      <c r="AY223" s="111"/>
      <c r="AZ223" s="113">
        <f t="shared" si="25"/>
        <v>0</v>
      </c>
      <c r="BA223" s="111">
        <f t="shared" ref="BA223:BI223" si="1021">IF(R222&lt;=0,0,IF($C223&lt;=SUM($AZ223:AZ223),0,IF(AO223+$C223-SUM($AZ223:AZ223)&gt;R222+AC223,R222+AC223-AO223,$C223-SUM($AZ223:AZ223))))</f>
        <v>0</v>
      </c>
      <c r="BB223" s="111">
        <f t="shared" si="1021"/>
        <v>0</v>
      </c>
      <c r="BC223" s="111">
        <f t="shared" si="1021"/>
        <v>0</v>
      </c>
      <c r="BD223" s="111">
        <f t="shared" si="1021"/>
        <v>0</v>
      </c>
      <c r="BE223" s="111">
        <f t="shared" si="1021"/>
        <v>0</v>
      </c>
      <c r="BF223" s="111">
        <f t="shared" si="1021"/>
        <v>0</v>
      </c>
      <c r="BG223" s="111">
        <f t="shared" si="1021"/>
        <v>0</v>
      </c>
      <c r="BH223" s="111">
        <f t="shared" si="1021"/>
        <v>0</v>
      </c>
      <c r="BI223" s="111">
        <f t="shared" si="1021"/>
        <v>0</v>
      </c>
      <c r="BJ223" s="53"/>
      <c r="BK223" s="53"/>
    </row>
    <row r="224" ht="10.5" customHeight="1">
      <c r="A224" s="107" t="str">
        <f t="shared" si="16"/>
        <v/>
      </c>
      <c r="B224" s="108" t="str">
        <f t="shared" si="17"/>
        <v>#N/A</v>
      </c>
      <c r="C224" s="109" t="str">
        <f t="shared" si="18"/>
        <v/>
      </c>
      <c r="D224" s="110"/>
      <c r="E224" s="111">
        <f t="shared" ref="E224:N224" si="1022">AN224+AZ224</f>
        <v>0</v>
      </c>
      <c r="F224" s="111">
        <f t="shared" si="1022"/>
        <v>0</v>
      </c>
      <c r="G224" s="111">
        <f t="shared" si="1022"/>
        <v>0</v>
      </c>
      <c r="H224" s="111">
        <f t="shared" si="1022"/>
        <v>0</v>
      </c>
      <c r="I224" s="111">
        <f t="shared" si="1022"/>
        <v>0</v>
      </c>
      <c r="J224" s="111">
        <f t="shared" si="1022"/>
        <v>0</v>
      </c>
      <c r="K224" s="111">
        <f t="shared" si="1022"/>
        <v>0</v>
      </c>
      <c r="L224" s="111">
        <f t="shared" si="1022"/>
        <v>0</v>
      </c>
      <c r="M224" s="111">
        <f t="shared" si="1022"/>
        <v>0</v>
      </c>
      <c r="N224" s="111">
        <f t="shared" si="1022"/>
        <v>0</v>
      </c>
      <c r="O224" s="112"/>
      <c r="P224" s="111">
        <f t="shared" si="11"/>
        <v>0</v>
      </c>
      <c r="Q224" s="111">
        <f t="shared" ref="Q224:Z224" si="1023">IF(E$10=0,0,ROUND(Q223-(E224-AB224),2))</f>
        <v>0</v>
      </c>
      <c r="R224" s="111">
        <f t="shared" si="1023"/>
        <v>0</v>
      </c>
      <c r="S224" s="111">
        <f t="shared" si="1023"/>
        <v>0</v>
      </c>
      <c r="T224" s="111">
        <f t="shared" si="1023"/>
        <v>0</v>
      </c>
      <c r="U224" s="111">
        <f t="shared" si="1023"/>
        <v>0</v>
      </c>
      <c r="V224" s="111">
        <f t="shared" si="1023"/>
        <v>0</v>
      </c>
      <c r="W224" s="111">
        <f t="shared" si="1023"/>
        <v>0</v>
      </c>
      <c r="X224" s="111">
        <f t="shared" si="1023"/>
        <v>0</v>
      </c>
      <c r="Y224" s="111">
        <f t="shared" si="1023"/>
        <v>0</v>
      </c>
      <c r="Z224" s="111">
        <f t="shared" si="1023"/>
        <v>0</v>
      </c>
      <c r="AA224" s="114"/>
      <c r="AB224" s="111">
        <f t="shared" ref="AB224:AK224" si="1024">ROUND(Q223*E$11/12,2)</f>
        <v>0</v>
      </c>
      <c r="AC224" s="111">
        <f t="shared" si="1024"/>
        <v>0</v>
      </c>
      <c r="AD224" s="111">
        <f t="shared" si="1024"/>
        <v>0</v>
      </c>
      <c r="AE224" s="111">
        <f t="shared" si="1024"/>
        <v>0</v>
      </c>
      <c r="AF224" s="111">
        <f t="shared" si="1024"/>
        <v>0</v>
      </c>
      <c r="AG224" s="111">
        <f t="shared" si="1024"/>
        <v>0</v>
      </c>
      <c r="AH224" s="111">
        <f t="shared" si="1024"/>
        <v>0</v>
      </c>
      <c r="AI224" s="111">
        <f t="shared" si="1024"/>
        <v>0</v>
      </c>
      <c r="AJ224" s="111">
        <f t="shared" si="1024"/>
        <v>0</v>
      </c>
      <c r="AK224" s="111">
        <f t="shared" si="1024"/>
        <v>0</v>
      </c>
      <c r="AL224" s="111">
        <f t="shared" si="22"/>
        <v>0</v>
      </c>
      <c r="AM224" s="115"/>
      <c r="AN224" s="111">
        <f t="shared" ref="AN224:AW224" si="1025">IF(Q223&gt;0,IF((Q223+AB224)&lt;E$12,Q223+AB224,E$12),0)</f>
        <v>0</v>
      </c>
      <c r="AO224" s="111">
        <f t="shared" si="1025"/>
        <v>0</v>
      </c>
      <c r="AP224" s="111">
        <f t="shared" si="1025"/>
        <v>0</v>
      </c>
      <c r="AQ224" s="111">
        <f t="shared" si="1025"/>
        <v>0</v>
      </c>
      <c r="AR224" s="111">
        <f t="shared" si="1025"/>
        <v>0</v>
      </c>
      <c r="AS224" s="111">
        <f t="shared" si="1025"/>
        <v>0</v>
      </c>
      <c r="AT224" s="111">
        <f t="shared" si="1025"/>
        <v>0</v>
      </c>
      <c r="AU224" s="111">
        <f t="shared" si="1025"/>
        <v>0</v>
      </c>
      <c r="AV224" s="111">
        <f t="shared" si="1025"/>
        <v>0</v>
      </c>
      <c r="AW224" s="111">
        <f t="shared" si="1025"/>
        <v>0</v>
      </c>
      <c r="AX224" s="111">
        <f t="shared" si="24"/>
        <v>0</v>
      </c>
      <c r="AY224" s="111"/>
      <c r="AZ224" s="113">
        <f t="shared" si="25"/>
        <v>0</v>
      </c>
      <c r="BA224" s="111">
        <f t="shared" ref="BA224:BI224" si="1026">IF(R223&lt;=0,0,IF($C224&lt;=SUM($AZ224:AZ224),0,IF(AO224+$C224-SUM($AZ224:AZ224)&gt;R223+AC224,R223+AC224-AO224,$C224-SUM($AZ224:AZ224))))</f>
        <v>0</v>
      </c>
      <c r="BB224" s="111">
        <f t="shared" si="1026"/>
        <v>0</v>
      </c>
      <c r="BC224" s="111">
        <f t="shared" si="1026"/>
        <v>0</v>
      </c>
      <c r="BD224" s="111">
        <f t="shared" si="1026"/>
        <v>0</v>
      </c>
      <c r="BE224" s="111">
        <f t="shared" si="1026"/>
        <v>0</v>
      </c>
      <c r="BF224" s="111">
        <f t="shared" si="1026"/>
        <v>0</v>
      </c>
      <c r="BG224" s="111">
        <f t="shared" si="1026"/>
        <v>0</v>
      </c>
      <c r="BH224" s="111">
        <f t="shared" si="1026"/>
        <v>0</v>
      </c>
      <c r="BI224" s="111">
        <f t="shared" si="1026"/>
        <v>0</v>
      </c>
      <c r="BJ224" s="53"/>
      <c r="BK224" s="53"/>
    </row>
    <row r="225" ht="10.5" customHeight="1">
      <c r="A225" s="107" t="str">
        <f t="shared" si="16"/>
        <v/>
      </c>
      <c r="B225" s="108" t="str">
        <f t="shared" si="17"/>
        <v>#N/A</v>
      </c>
      <c r="C225" s="109" t="str">
        <f t="shared" si="18"/>
        <v/>
      </c>
      <c r="D225" s="110"/>
      <c r="E225" s="111">
        <f t="shared" ref="E225:N225" si="1027">AN225+AZ225</f>
        <v>0</v>
      </c>
      <c r="F225" s="111">
        <f t="shared" si="1027"/>
        <v>0</v>
      </c>
      <c r="G225" s="111">
        <f t="shared" si="1027"/>
        <v>0</v>
      </c>
      <c r="H225" s="111">
        <f t="shared" si="1027"/>
        <v>0</v>
      </c>
      <c r="I225" s="111">
        <f t="shared" si="1027"/>
        <v>0</v>
      </c>
      <c r="J225" s="111">
        <f t="shared" si="1027"/>
        <v>0</v>
      </c>
      <c r="K225" s="111">
        <f t="shared" si="1027"/>
        <v>0</v>
      </c>
      <c r="L225" s="111">
        <f t="shared" si="1027"/>
        <v>0</v>
      </c>
      <c r="M225" s="111">
        <f t="shared" si="1027"/>
        <v>0</v>
      </c>
      <c r="N225" s="111">
        <f t="shared" si="1027"/>
        <v>0</v>
      </c>
      <c r="O225" s="112"/>
      <c r="P225" s="111">
        <f t="shared" si="11"/>
        <v>0</v>
      </c>
      <c r="Q225" s="111">
        <f t="shared" ref="Q225:Z225" si="1028">IF(E$10=0,0,ROUND(Q224-(E225-AB225),2))</f>
        <v>0</v>
      </c>
      <c r="R225" s="111">
        <f t="shared" si="1028"/>
        <v>0</v>
      </c>
      <c r="S225" s="111">
        <f t="shared" si="1028"/>
        <v>0</v>
      </c>
      <c r="T225" s="111">
        <f t="shared" si="1028"/>
        <v>0</v>
      </c>
      <c r="U225" s="111">
        <f t="shared" si="1028"/>
        <v>0</v>
      </c>
      <c r="V225" s="111">
        <f t="shared" si="1028"/>
        <v>0</v>
      </c>
      <c r="W225" s="111">
        <f t="shared" si="1028"/>
        <v>0</v>
      </c>
      <c r="X225" s="111">
        <f t="shared" si="1028"/>
        <v>0</v>
      </c>
      <c r="Y225" s="111">
        <f t="shared" si="1028"/>
        <v>0</v>
      </c>
      <c r="Z225" s="111">
        <f t="shared" si="1028"/>
        <v>0</v>
      </c>
      <c r="AA225" s="114"/>
      <c r="AB225" s="111">
        <f t="shared" ref="AB225:AK225" si="1029">ROUND(Q224*E$11/12,2)</f>
        <v>0</v>
      </c>
      <c r="AC225" s="111">
        <f t="shared" si="1029"/>
        <v>0</v>
      </c>
      <c r="AD225" s="111">
        <f t="shared" si="1029"/>
        <v>0</v>
      </c>
      <c r="AE225" s="111">
        <f t="shared" si="1029"/>
        <v>0</v>
      </c>
      <c r="AF225" s="111">
        <f t="shared" si="1029"/>
        <v>0</v>
      </c>
      <c r="AG225" s="111">
        <f t="shared" si="1029"/>
        <v>0</v>
      </c>
      <c r="AH225" s="111">
        <f t="shared" si="1029"/>
        <v>0</v>
      </c>
      <c r="AI225" s="111">
        <f t="shared" si="1029"/>
        <v>0</v>
      </c>
      <c r="AJ225" s="111">
        <f t="shared" si="1029"/>
        <v>0</v>
      </c>
      <c r="AK225" s="111">
        <f t="shared" si="1029"/>
        <v>0</v>
      </c>
      <c r="AL225" s="111">
        <f t="shared" si="22"/>
        <v>0</v>
      </c>
      <c r="AM225" s="115"/>
      <c r="AN225" s="111">
        <f t="shared" ref="AN225:AW225" si="1030">IF(Q224&gt;0,IF((Q224+AB225)&lt;E$12,Q224+AB225,E$12),0)</f>
        <v>0</v>
      </c>
      <c r="AO225" s="111">
        <f t="shared" si="1030"/>
        <v>0</v>
      </c>
      <c r="AP225" s="111">
        <f t="shared" si="1030"/>
        <v>0</v>
      </c>
      <c r="AQ225" s="111">
        <f t="shared" si="1030"/>
        <v>0</v>
      </c>
      <c r="AR225" s="111">
        <f t="shared" si="1030"/>
        <v>0</v>
      </c>
      <c r="AS225" s="111">
        <f t="shared" si="1030"/>
        <v>0</v>
      </c>
      <c r="AT225" s="111">
        <f t="shared" si="1030"/>
        <v>0</v>
      </c>
      <c r="AU225" s="111">
        <f t="shared" si="1030"/>
        <v>0</v>
      </c>
      <c r="AV225" s="111">
        <f t="shared" si="1030"/>
        <v>0</v>
      </c>
      <c r="AW225" s="111">
        <f t="shared" si="1030"/>
        <v>0</v>
      </c>
      <c r="AX225" s="111">
        <f t="shared" si="24"/>
        <v>0</v>
      </c>
      <c r="AY225" s="111"/>
      <c r="AZ225" s="113">
        <f t="shared" si="25"/>
        <v>0</v>
      </c>
      <c r="BA225" s="111">
        <f t="shared" ref="BA225:BI225" si="1031">IF(R224&lt;=0,0,IF($C225&lt;=SUM($AZ225:AZ225),0,IF(AO225+$C225-SUM($AZ225:AZ225)&gt;R224+AC225,R224+AC225-AO225,$C225-SUM($AZ225:AZ225))))</f>
        <v>0</v>
      </c>
      <c r="BB225" s="111">
        <f t="shared" si="1031"/>
        <v>0</v>
      </c>
      <c r="BC225" s="111">
        <f t="shared" si="1031"/>
        <v>0</v>
      </c>
      <c r="BD225" s="111">
        <f t="shared" si="1031"/>
        <v>0</v>
      </c>
      <c r="BE225" s="111">
        <f t="shared" si="1031"/>
        <v>0</v>
      </c>
      <c r="BF225" s="111">
        <f t="shared" si="1031"/>
        <v>0</v>
      </c>
      <c r="BG225" s="111">
        <f t="shared" si="1031"/>
        <v>0</v>
      </c>
      <c r="BH225" s="111">
        <f t="shared" si="1031"/>
        <v>0</v>
      </c>
      <c r="BI225" s="111">
        <f t="shared" si="1031"/>
        <v>0</v>
      </c>
      <c r="BJ225" s="53"/>
      <c r="BK225" s="53"/>
    </row>
    <row r="226" ht="10.5" customHeight="1">
      <c r="A226" s="107" t="str">
        <f t="shared" si="16"/>
        <v/>
      </c>
      <c r="B226" s="108" t="str">
        <f t="shared" si="17"/>
        <v>#N/A</v>
      </c>
      <c r="C226" s="109" t="str">
        <f t="shared" si="18"/>
        <v/>
      </c>
      <c r="D226" s="110"/>
      <c r="E226" s="111">
        <f t="shared" ref="E226:N226" si="1032">AN226+AZ226</f>
        <v>0</v>
      </c>
      <c r="F226" s="111">
        <f t="shared" si="1032"/>
        <v>0</v>
      </c>
      <c r="G226" s="111">
        <f t="shared" si="1032"/>
        <v>0</v>
      </c>
      <c r="H226" s="111">
        <f t="shared" si="1032"/>
        <v>0</v>
      </c>
      <c r="I226" s="111">
        <f t="shared" si="1032"/>
        <v>0</v>
      </c>
      <c r="J226" s="111">
        <f t="shared" si="1032"/>
        <v>0</v>
      </c>
      <c r="K226" s="111">
        <f t="shared" si="1032"/>
        <v>0</v>
      </c>
      <c r="L226" s="111">
        <f t="shared" si="1032"/>
        <v>0</v>
      </c>
      <c r="M226" s="111">
        <f t="shared" si="1032"/>
        <v>0</v>
      </c>
      <c r="N226" s="111">
        <f t="shared" si="1032"/>
        <v>0</v>
      </c>
      <c r="O226" s="112"/>
      <c r="P226" s="111">
        <f t="shared" si="11"/>
        <v>0</v>
      </c>
      <c r="Q226" s="111">
        <f t="shared" ref="Q226:Z226" si="1033">IF(E$10=0,0,ROUND(Q225-(E226-AB226),2))</f>
        <v>0</v>
      </c>
      <c r="R226" s="111">
        <f t="shared" si="1033"/>
        <v>0</v>
      </c>
      <c r="S226" s="111">
        <f t="shared" si="1033"/>
        <v>0</v>
      </c>
      <c r="T226" s="111">
        <f t="shared" si="1033"/>
        <v>0</v>
      </c>
      <c r="U226" s="111">
        <f t="shared" si="1033"/>
        <v>0</v>
      </c>
      <c r="V226" s="111">
        <f t="shared" si="1033"/>
        <v>0</v>
      </c>
      <c r="W226" s="111">
        <f t="shared" si="1033"/>
        <v>0</v>
      </c>
      <c r="X226" s="111">
        <f t="shared" si="1033"/>
        <v>0</v>
      </c>
      <c r="Y226" s="111">
        <f t="shared" si="1033"/>
        <v>0</v>
      </c>
      <c r="Z226" s="111">
        <f t="shared" si="1033"/>
        <v>0</v>
      </c>
      <c r="AA226" s="114"/>
      <c r="AB226" s="111">
        <f t="shared" ref="AB226:AK226" si="1034">ROUND(Q225*E$11/12,2)</f>
        <v>0</v>
      </c>
      <c r="AC226" s="111">
        <f t="shared" si="1034"/>
        <v>0</v>
      </c>
      <c r="AD226" s="111">
        <f t="shared" si="1034"/>
        <v>0</v>
      </c>
      <c r="AE226" s="111">
        <f t="shared" si="1034"/>
        <v>0</v>
      </c>
      <c r="AF226" s="111">
        <f t="shared" si="1034"/>
        <v>0</v>
      </c>
      <c r="AG226" s="111">
        <f t="shared" si="1034"/>
        <v>0</v>
      </c>
      <c r="AH226" s="111">
        <f t="shared" si="1034"/>
        <v>0</v>
      </c>
      <c r="AI226" s="111">
        <f t="shared" si="1034"/>
        <v>0</v>
      </c>
      <c r="AJ226" s="111">
        <f t="shared" si="1034"/>
        <v>0</v>
      </c>
      <c r="AK226" s="111">
        <f t="shared" si="1034"/>
        <v>0</v>
      </c>
      <c r="AL226" s="111">
        <f t="shared" si="22"/>
        <v>0</v>
      </c>
      <c r="AM226" s="115"/>
      <c r="AN226" s="111">
        <f t="shared" ref="AN226:AW226" si="1035">IF(Q225&gt;0,IF((Q225+AB226)&lt;E$12,Q225+AB226,E$12),0)</f>
        <v>0</v>
      </c>
      <c r="AO226" s="111">
        <f t="shared" si="1035"/>
        <v>0</v>
      </c>
      <c r="AP226" s="111">
        <f t="shared" si="1035"/>
        <v>0</v>
      </c>
      <c r="AQ226" s="111">
        <f t="shared" si="1035"/>
        <v>0</v>
      </c>
      <c r="AR226" s="111">
        <f t="shared" si="1035"/>
        <v>0</v>
      </c>
      <c r="AS226" s="111">
        <f t="shared" si="1035"/>
        <v>0</v>
      </c>
      <c r="AT226" s="111">
        <f t="shared" si="1035"/>
        <v>0</v>
      </c>
      <c r="AU226" s="111">
        <f t="shared" si="1035"/>
        <v>0</v>
      </c>
      <c r="AV226" s="111">
        <f t="shared" si="1035"/>
        <v>0</v>
      </c>
      <c r="AW226" s="111">
        <f t="shared" si="1035"/>
        <v>0</v>
      </c>
      <c r="AX226" s="111">
        <f t="shared" si="24"/>
        <v>0</v>
      </c>
      <c r="AY226" s="111"/>
      <c r="AZ226" s="113">
        <f t="shared" si="25"/>
        <v>0</v>
      </c>
      <c r="BA226" s="111">
        <f t="shared" ref="BA226:BI226" si="1036">IF(R225&lt;=0,0,IF($C226&lt;=SUM($AZ226:AZ226),0,IF(AO226+$C226-SUM($AZ226:AZ226)&gt;R225+AC226,R225+AC226-AO226,$C226-SUM($AZ226:AZ226))))</f>
        <v>0</v>
      </c>
      <c r="BB226" s="111">
        <f t="shared" si="1036"/>
        <v>0</v>
      </c>
      <c r="BC226" s="111">
        <f t="shared" si="1036"/>
        <v>0</v>
      </c>
      <c r="BD226" s="111">
        <f t="shared" si="1036"/>
        <v>0</v>
      </c>
      <c r="BE226" s="111">
        <f t="shared" si="1036"/>
        <v>0</v>
      </c>
      <c r="BF226" s="111">
        <f t="shared" si="1036"/>
        <v>0</v>
      </c>
      <c r="BG226" s="111">
        <f t="shared" si="1036"/>
        <v>0</v>
      </c>
      <c r="BH226" s="111">
        <f t="shared" si="1036"/>
        <v>0</v>
      </c>
      <c r="BI226" s="111">
        <f t="shared" si="1036"/>
        <v>0</v>
      </c>
      <c r="BJ226" s="53"/>
      <c r="BK226" s="53"/>
    </row>
    <row r="227" ht="10.5" customHeight="1">
      <c r="A227" s="107" t="str">
        <f t="shared" si="16"/>
        <v/>
      </c>
      <c r="B227" s="108" t="str">
        <f t="shared" si="17"/>
        <v>#N/A</v>
      </c>
      <c r="C227" s="109" t="str">
        <f t="shared" si="18"/>
        <v/>
      </c>
      <c r="D227" s="110"/>
      <c r="E227" s="111">
        <f t="shared" ref="E227:N227" si="1037">AN227+AZ227</f>
        <v>0</v>
      </c>
      <c r="F227" s="111">
        <f t="shared" si="1037"/>
        <v>0</v>
      </c>
      <c r="G227" s="111">
        <f t="shared" si="1037"/>
        <v>0</v>
      </c>
      <c r="H227" s="111">
        <f t="shared" si="1037"/>
        <v>0</v>
      </c>
      <c r="I227" s="111">
        <f t="shared" si="1037"/>
        <v>0</v>
      </c>
      <c r="J227" s="111">
        <f t="shared" si="1037"/>
        <v>0</v>
      </c>
      <c r="K227" s="111">
        <f t="shared" si="1037"/>
        <v>0</v>
      </c>
      <c r="L227" s="111">
        <f t="shared" si="1037"/>
        <v>0</v>
      </c>
      <c r="M227" s="111">
        <f t="shared" si="1037"/>
        <v>0</v>
      </c>
      <c r="N227" s="111">
        <f t="shared" si="1037"/>
        <v>0</v>
      </c>
      <c r="O227" s="112"/>
      <c r="P227" s="111">
        <f t="shared" si="11"/>
        <v>0</v>
      </c>
      <c r="Q227" s="111">
        <f t="shared" ref="Q227:Z227" si="1038">IF(E$10=0,0,ROUND(Q226-(E227-AB227),2))</f>
        <v>0</v>
      </c>
      <c r="R227" s="111">
        <f t="shared" si="1038"/>
        <v>0</v>
      </c>
      <c r="S227" s="111">
        <f t="shared" si="1038"/>
        <v>0</v>
      </c>
      <c r="T227" s="111">
        <f t="shared" si="1038"/>
        <v>0</v>
      </c>
      <c r="U227" s="111">
        <f t="shared" si="1038"/>
        <v>0</v>
      </c>
      <c r="V227" s="111">
        <f t="shared" si="1038"/>
        <v>0</v>
      </c>
      <c r="W227" s="111">
        <f t="shared" si="1038"/>
        <v>0</v>
      </c>
      <c r="X227" s="111">
        <f t="shared" si="1038"/>
        <v>0</v>
      </c>
      <c r="Y227" s="111">
        <f t="shared" si="1038"/>
        <v>0</v>
      </c>
      <c r="Z227" s="111">
        <f t="shared" si="1038"/>
        <v>0</v>
      </c>
      <c r="AA227" s="114"/>
      <c r="AB227" s="111">
        <f t="shared" ref="AB227:AK227" si="1039">ROUND(Q226*E$11/12,2)</f>
        <v>0</v>
      </c>
      <c r="AC227" s="111">
        <f t="shared" si="1039"/>
        <v>0</v>
      </c>
      <c r="AD227" s="111">
        <f t="shared" si="1039"/>
        <v>0</v>
      </c>
      <c r="AE227" s="111">
        <f t="shared" si="1039"/>
        <v>0</v>
      </c>
      <c r="AF227" s="111">
        <f t="shared" si="1039"/>
        <v>0</v>
      </c>
      <c r="AG227" s="111">
        <f t="shared" si="1039"/>
        <v>0</v>
      </c>
      <c r="AH227" s="111">
        <f t="shared" si="1039"/>
        <v>0</v>
      </c>
      <c r="AI227" s="111">
        <f t="shared" si="1039"/>
        <v>0</v>
      </c>
      <c r="AJ227" s="111">
        <f t="shared" si="1039"/>
        <v>0</v>
      </c>
      <c r="AK227" s="111">
        <f t="shared" si="1039"/>
        <v>0</v>
      </c>
      <c r="AL227" s="111">
        <f t="shared" si="22"/>
        <v>0</v>
      </c>
      <c r="AM227" s="115"/>
      <c r="AN227" s="111">
        <f t="shared" ref="AN227:AW227" si="1040">IF(Q226&gt;0,IF((Q226+AB227)&lt;E$12,Q226+AB227,E$12),0)</f>
        <v>0</v>
      </c>
      <c r="AO227" s="111">
        <f t="shared" si="1040"/>
        <v>0</v>
      </c>
      <c r="AP227" s="111">
        <f t="shared" si="1040"/>
        <v>0</v>
      </c>
      <c r="AQ227" s="111">
        <f t="shared" si="1040"/>
        <v>0</v>
      </c>
      <c r="AR227" s="111">
        <f t="shared" si="1040"/>
        <v>0</v>
      </c>
      <c r="AS227" s="111">
        <f t="shared" si="1040"/>
        <v>0</v>
      </c>
      <c r="AT227" s="111">
        <f t="shared" si="1040"/>
        <v>0</v>
      </c>
      <c r="AU227" s="111">
        <f t="shared" si="1040"/>
        <v>0</v>
      </c>
      <c r="AV227" s="111">
        <f t="shared" si="1040"/>
        <v>0</v>
      </c>
      <c r="AW227" s="111">
        <f t="shared" si="1040"/>
        <v>0</v>
      </c>
      <c r="AX227" s="111">
        <f t="shared" si="24"/>
        <v>0</v>
      </c>
      <c r="AY227" s="111"/>
      <c r="AZ227" s="113">
        <f t="shared" si="25"/>
        <v>0</v>
      </c>
      <c r="BA227" s="111">
        <f t="shared" ref="BA227:BI227" si="1041">IF(R226&lt;=0,0,IF($C227&lt;=SUM($AZ227:AZ227),0,IF(AO227+$C227-SUM($AZ227:AZ227)&gt;R226+AC227,R226+AC227-AO227,$C227-SUM($AZ227:AZ227))))</f>
        <v>0</v>
      </c>
      <c r="BB227" s="111">
        <f t="shared" si="1041"/>
        <v>0</v>
      </c>
      <c r="BC227" s="111">
        <f t="shared" si="1041"/>
        <v>0</v>
      </c>
      <c r="BD227" s="111">
        <f t="shared" si="1041"/>
        <v>0</v>
      </c>
      <c r="BE227" s="111">
        <f t="shared" si="1041"/>
        <v>0</v>
      </c>
      <c r="BF227" s="111">
        <f t="shared" si="1041"/>
        <v>0</v>
      </c>
      <c r="BG227" s="111">
        <f t="shared" si="1041"/>
        <v>0</v>
      </c>
      <c r="BH227" s="111">
        <f t="shared" si="1041"/>
        <v>0</v>
      </c>
      <c r="BI227" s="111">
        <f t="shared" si="1041"/>
        <v>0</v>
      </c>
      <c r="BJ227" s="53"/>
      <c r="BK227" s="53"/>
    </row>
    <row r="228" ht="10.5" customHeight="1">
      <c r="A228" s="107" t="str">
        <f t="shared" si="16"/>
        <v/>
      </c>
      <c r="B228" s="108" t="str">
        <f t="shared" si="17"/>
        <v>#N/A</v>
      </c>
      <c r="C228" s="109" t="str">
        <f t="shared" si="18"/>
        <v/>
      </c>
      <c r="D228" s="110"/>
      <c r="E228" s="111">
        <f t="shared" ref="E228:N228" si="1042">AN228+AZ228</f>
        <v>0</v>
      </c>
      <c r="F228" s="111">
        <f t="shared" si="1042"/>
        <v>0</v>
      </c>
      <c r="G228" s="111">
        <f t="shared" si="1042"/>
        <v>0</v>
      </c>
      <c r="H228" s="111">
        <f t="shared" si="1042"/>
        <v>0</v>
      </c>
      <c r="I228" s="111">
        <f t="shared" si="1042"/>
        <v>0</v>
      </c>
      <c r="J228" s="111">
        <f t="shared" si="1042"/>
        <v>0</v>
      </c>
      <c r="K228" s="111">
        <f t="shared" si="1042"/>
        <v>0</v>
      </c>
      <c r="L228" s="111">
        <f t="shared" si="1042"/>
        <v>0</v>
      </c>
      <c r="M228" s="111">
        <f t="shared" si="1042"/>
        <v>0</v>
      </c>
      <c r="N228" s="111">
        <f t="shared" si="1042"/>
        <v>0</v>
      </c>
      <c r="O228" s="112"/>
      <c r="P228" s="111">
        <f t="shared" si="11"/>
        <v>0</v>
      </c>
      <c r="Q228" s="111">
        <f t="shared" ref="Q228:Z228" si="1043">IF(E$10=0,0,ROUND(Q227-(E228-AB228),2))</f>
        <v>0</v>
      </c>
      <c r="R228" s="111">
        <f t="shared" si="1043"/>
        <v>0</v>
      </c>
      <c r="S228" s="111">
        <f t="shared" si="1043"/>
        <v>0</v>
      </c>
      <c r="T228" s="111">
        <f t="shared" si="1043"/>
        <v>0</v>
      </c>
      <c r="U228" s="111">
        <f t="shared" si="1043"/>
        <v>0</v>
      </c>
      <c r="V228" s="111">
        <f t="shared" si="1043"/>
        <v>0</v>
      </c>
      <c r="W228" s="111">
        <f t="shared" si="1043"/>
        <v>0</v>
      </c>
      <c r="X228" s="111">
        <f t="shared" si="1043"/>
        <v>0</v>
      </c>
      <c r="Y228" s="111">
        <f t="shared" si="1043"/>
        <v>0</v>
      </c>
      <c r="Z228" s="111">
        <f t="shared" si="1043"/>
        <v>0</v>
      </c>
      <c r="AA228" s="114"/>
      <c r="AB228" s="111">
        <f t="shared" ref="AB228:AK228" si="1044">ROUND(Q227*E$11/12,2)</f>
        <v>0</v>
      </c>
      <c r="AC228" s="111">
        <f t="shared" si="1044"/>
        <v>0</v>
      </c>
      <c r="AD228" s="111">
        <f t="shared" si="1044"/>
        <v>0</v>
      </c>
      <c r="AE228" s="111">
        <f t="shared" si="1044"/>
        <v>0</v>
      </c>
      <c r="AF228" s="111">
        <f t="shared" si="1044"/>
        <v>0</v>
      </c>
      <c r="AG228" s="111">
        <f t="shared" si="1044"/>
        <v>0</v>
      </c>
      <c r="AH228" s="111">
        <f t="shared" si="1044"/>
        <v>0</v>
      </c>
      <c r="AI228" s="111">
        <f t="shared" si="1044"/>
        <v>0</v>
      </c>
      <c r="AJ228" s="111">
        <f t="shared" si="1044"/>
        <v>0</v>
      </c>
      <c r="AK228" s="111">
        <f t="shared" si="1044"/>
        <v>0</v>
      </c>
      <c r="AL228" s="111">
        <f t="shared" si="22"/>
        <v>0</v>
      </c>
      <c r="AM228" s="115"/>
      <c r="AN228" s="111">
        <f t="shared" ref="AN228:AW228" si="1045">IF(Q227&gt;0,IF((Q227+AB228)&lt;E$12,Q227+AB228,E$12),0)</f>
        <v>0</v>
      </c>
      <c r="AO228" s="111">
        <f t="shared" si="1045"/>
        <v>0</v>
      </c>
      <c r="AP228" s="111">
        <f t="shared" si="1045"/>
        <v>0</v>
      </c>
      <c r="AQ228" s="111">
        <f t="shared" si="1045"/>
        <v>0</v>
      </c>
      <c r="AR228" s="111">
        <f t="shared" si="1045"/>
        <v>0</v>
      </c>
      <c r="AS228" s="111">
        <f t="shared" si="1045"/>
        <v>0</v>
      </c>
      <c r="AT228" s="111">
        <f t="shared" si="1045"/>
        <v>0</v>
      </c>
      <c r="AU228" s="111">
        <f t="shared" si="1045"/>
        <v>0</v>
      </c>
      <c r="AV228" s="111">
        <f t="shared" si="1045"/>
        <v>0</v>
      </c>
      <c r="AW228" s="111">
        <f t="shared" si="1045"/>
        <v>0</v>
      </c>
      <c r="AX228" s="111">
        <f t="shared" si="24"/>
        <v>0</v>
      </c>
      <c r="AY228" s="111"/>
      <c r="AZ228" s="113">
        <f t="shared" si="25"/>
        <v>0</v>
      </c>
      <c r="BA228" s="111">
        <f t="shared" ref="BA228:BI228" si="1046">IF(R227&lt;=0,0,IF($C228&lt;=SUM($AZ228:AZ228),0,IF(AO228+$C228-SUM($AZ228:AZ228)&gt;R227+AC228,R227+AC228-AO228,$C228-SUM($AZ228:AZ228))))</f>
        <v>0</v>
      </c>
      <c r="BB228" s="111">
        <f t="shared" si="1046"/>
        <v>0</v>
      </c>
      <c r="BC228" s="111">
        <f t="shared" si="1046"/>
        <v>0</v>
      </c>
      <c r="BD228" s="111">
        <f t="shared" si="1046"/>
        <v>0</v>
      </c>
      <c r="BE228" s="111">
        <f t="shared" si="1046"/>
        <v>0</v>
      </c>
      <c r="BF228" s="111">
        <f t="shared" si="1046"/>
        <v>0</v>
      </c>
      <c r="BG228" s="111">
        <f t="shared" si="1046"/>
        <v>0</v>
      </c>
      <c r="BH228" s="111">
        <f t="shared" si="1046"/>
        <v>0</v>
      </c>
      <c r="BI228" s="111">
        <f t="shared" si="1046"/>
        <v>0</v>
      </c>
      <c r="BJ228" s="53"/>
      <c r="BK228" s="53"/>
    </row>
    <row r="229" ht="10.5" customHeight="1">
      <c r="A229" s="107" t="str">
        <f t="shared" si="16"/>
        <v/>
      </c>
      <c r="B229" s="108" t="str">
        <f t="shared" si="17"/>
        <v>#N/A</v>
      </c>
      <c r="C229" s="109" t="str">
        <f t="shared" si="18"/>
        <v/>
      </c>
      <c r="D229" s="110"/>
      <c r="E229" s="111">
        <f t="shared" ref="E229:N229" si="1047">AN229+AZ229</f>
        <v>0</v>
      </c>
      <c r="F229" s="111">
        <f t="shared" si="1047"/>
        <v>0</v>
      </c>
      <c r="G229" s="111">
        <f t="shared" si="1047"/>
        <v>0</v>
      </c>
      <c r="H229" s="111">
        <f t="shared" si="1047"/>
        <v>0</v>
      </c>
      <c r="I229" s="111">
        <f t="shared" si="1047"/>
        <v>0</v>
      </c>
      <c r="J229" s="111">
        <f t="shared" si="1047"/>
        <v>0</v>
      </c>
      <c r="K229" s="111">
        <f t="shared" si="1047"/>
        <v>0</v>
      </c>
      <c r="L229" s="111">
        <f t="shared" si="1047"/>
        <v>0</v>
      </c>
      <c r="M229" s="111">
        <f t="shared" si="1047"/>
        <v>0</v>
      </c>
      <c r="N229" s="111">
        <f t="shared" si="1047"/>
        <v>0</v>
      </c>
      <c r="O229" s="112"/>
      <c r="P229" s="111">
        <f t="shared" si="11"/>
        <v>0</v>
      </c>
      <c r="Q229" s="111">
        <f t="shared" ref="Q229:Z229" si="1048">IF(E$10=0,0,ROUND(Q228-(E229-AB229),2))</f>
        <v>0</v>
      </c>
      <c r="R229" s="111">
        <f t="shared" si="1048"/>
        <v>0</v>
      </c>
      <c r="S229" s="111">
        <f t="shared" si="1048"/>
        <v>0</v>
      </c>
      <c r="T229" s="111">
        <f t="shared" si="1048"/>
        <v>0</v>
      </c>
      <c r="U229" s="111">
        <f t="shared" si="1048"/>
        <v>0</v>
      </c>
      <c r="V229" s="111">
        <f t="shared" si="1048"/>
        <v>0</v>
      </c>
      <c r="W229" s="111">
        <f t="shared" si="1048"/>
        <v>0</v>
      </c>
      <c r="X229" s="111">
        <f t="shared" si="1048"/>
        <v>0</v>
      </c>
      <c r="Y229" s="111">
        <f t="shared" si="1048"/>
        <v>0</v>
      </c>
      <c r="Z229" s="111">
        <f t="shared" si="1048"/>
        <v>0</v>
      </c>
      <c r="AA229" s="114"/>
      <c r="AB229" s="111">
        <f t="shared" ref="AB229:AK229" si="1049">ROUND(Q228*E$11/12,2)</f>
        <v>0</v>
      </c>
      <c r="AC229" s="111">
        <f t="shared" si="1049"/>
        <v>0</v>
      </c>
      <c r="AD229" s="111">
        <f t="shared" si="1049"/>
        <v>0</v>
      </c>
      <c r="AE229" s="111">
        <f t="shared" si="1049"/>
        <v>0</v>
      </c>
      <c r="AF229" s="111">
        <f t="shared" si="1049"/>
        <v>0</v>
      </c>
      <c r="AG229" s="111">
        <f t="shared" si="1049"/>
        <v>0</v>
      </c>
      <c r="AH229" s="111">
        <f t="shared" si="1049"/>
        <v>0</v>
      </c>
      <c r="AI229" s="111">
        <f t="shared" si="1049"/>
        <v>0</v>
      </c>
      <c r="AJ229" s="111">
        <f t="shared" si="1049"/>
        <v>0</v>
      </c>
      <c r="AK229" s="111">
        <f t="shared" si="1049"/>
        <v>0</v>
      </c>
      <c r="AL229" s="111">
        <f t="shared" si="22"/>
        <v>0</v>
      </c>
      <c r="AM229" s="115"/>
      <c r="AN229" s="111">
        <f t="shared" ref="AN229:AW229" si="1050">IF(Q228&gt;0,IF((Q228+AB229)&lt;E$12,Q228+AB229,E$12),0)</f>
        <v>0</v>
      </c>
      <c r="AO229" s="111">
        <f t="shared" si="1050"/>
        <v>0</v>
      </c>
      <c r="AP229" s="111">
        <f t="shared" si="1050"/>
        <v>0</v>
      </c>
      <c r="AQ229" s="111">
        <f t="shared" si="1050"/>
        <v>0</v>
      </c>
      <c r="AR229" s="111">
        <f t="shared" si="1050"/>
        <v>0</v>
      </c>
      <c r="AS229" s="111">
        <f t="shared" si="1050"/>
        <v>0</v>
      </c>
      <c r="AT229" s="111">
        <f t="shared" si="1050"/>
        <v>0</v>
      </c>
      <c r="AU229" s="111">
        <f t="shared" si="1050"/>
        <v>0</v>
      </c>
      <c r="AV229" s="111">
        <f t="shared" si="1050"/>
        <v>0</v>
      </c>
      <c r="AW229" s="111">
        <f t="shared" si="1050"/>
        <v>0</v>
      </c>
      <c r="AX229" s="111">
        <f t="shared" si="24"/>
        <v>0</v>
      </c>
      <c r="AY229" s="111"/>
      <c r="AZ229" s="113">
        <f t="shared" si="25"/>
        <v>0</v>
      </c>
      <c r="BA229" s="111">
        <f t="shared" ref="BA229:BI229" si="1051">IF(R228&lt;=0,0,IF($C229&lt;=SUM($AZ229:AZ229),0,IF(AO229+$C229-SUM($AZ229:AZ229)&gt;R228+AC229,R228+AC229-AO229,$C229-SUM($AZ229:AZ229))))</f>
        <v>0</v>
      </c>
      <c r="BB229" s="111">
        <f t="shared" si="1051"/>
        <v>0</v>
      </c>
      <c r="BC229" s="111">
        <f t="shared" si="1051"/>
        <v>0</v>
      </c>
      <c r="BD229" s="111">
        <f t="shared" si="1051"/>
        <v>0</v>
      </c>
      <c r="BE229" s="111">
        <f t="shared" si="1051"/>
        <v>0</v>
      </c>
      <c r="BF229" s="111">
        <f t="shared" si="1051"/>
        <v>0</v>
      </c>
      <c r="BG229" s="111">
        <f t="shared" si="1051"/>
        <v>0</v>
      </c>
      <c r="BH229" s="111">
        <f t="shared" si="1051"/>
        <v>0</v>
      </c>
      <c r="BI229" s="111">
        <f t="shared" si="1051"/>
        <v>0</v>
      </c>
      <c r="BJ229" s="53"/>
      <c r="BK229" s="53"/>
    </row>
    <row r="230" ht="10.5" customHeight="1">
      <c r="A230" s="107" t="str">
        <f t="shared" si="16"/>
        <v/>
      </c>
      <c r="B230" s="108" t="str">
        <f t="shared" si="17"/>
        <v>#N/A</v>
      </c>
      <c r="C230" s="109" t="str">
        <f t="shared" si="18"/>
        <v/>
      </c>
      <c r="D230" s="110"/>
      <c r="E230" s="111">
        <f t="shared" ref="E230:N230" si="1052">AN230+AZ230</f>
        <v>0</v>
      </c>
      <c r="F230" s="111">
        <f t="shared" si="1052"/>
        <v>0</v>
      </c>
      <c r="G230" s="111">
        <f t="shared" si="1052"/>
        <v>0</v>
      </c>
      <c r="H230" s="111">
        <f t="shared" si="1052"/>
        <v>0</v>
      </c>
      <c r="I230" s="111">
        <f t="shared" si="1052"/>
        <v>0</v>
      </c>
      <c r="J230" s="111">
        <f t="shared" si="1052"/>
        <v>0</v>
      </c>
      <c r="K230" s="111">
        <f t="shared" si="1052"/>
        <v>0</v>
      </c>
      <c r="L230" s="111">
        <f t="shared" si="1052"/>
        <v>0</v>
      </c>
      <c r="M230" s="111">
        <f t="shared" si="1052"/>
        <v>0</v>
      </c>
      <c r="N230" s="111">
        <f t="shared" si="1052"/>
        <v>0</v>
      </c>
      <c r="O230" s="112"/>
      <c r="P230" s="111">
        <f t="shared" si="11"/>
        <v>0</v>
      </c>
      <c r="Q230" s="111">
        <f t="shared" ref="Q230:Z230" si="1053">IF(E$10=0,0,ROUND(Q229-(E230-AB230),2))</f>
        <v>0</v>
      </c>
      <c r="R230" s="111">
        <f t="shared" si="1053"/>
        <v>0</v>
      </c>
      <c r="S230" s="111">
        <f t="shared" si="1053"/>
        <v>0</v>
      </c>
      <c r="T230" s="111">
        <f t="shared" si="1053"/>
        <v>0</v>
      </c>
      <c r="U230" s="111">
        <f t="shared" si="1053"/>
        <v>0</v>
      </c>
      <c r="V230" s="111">
        <f t="shared" si="1053"/>
        <v>0</v>
      </c>
      <c r="W230" s="111">
        <f t="shared" si="1053"/>
        <v>0</v>
      </c>
      <c r="X230" s="111">
        <f t="shared" si="1053"/>
        <v>0</v>
      </c>
      <c r="Y230" s="111">
        <f t="shared" si="1053"/>
        <v>0</v>
      </c>
      <c r="Z230" s="111">
        <f t="shared" si="1053"/>
        <v>0</v>
      </c>
      <c r="AA230" s="114"/>
      <c r="AB230" s="111">
        <f t="shared" ref="AB230:AK230" si="1054">ROUND(Q229*E$11/12,2)</f>
        <v>0</v>
      </c>
      <c r="AC230" s="111">
        <f t="shared" si="1054"/>
        <v>0</v>
      </c>
      <c r="AD230" s="111">
        <f t="shared" si="1054"/>
        <v>0</v>
      </c>
      <c r="AE230" s="111">
        <f t="shared" si="1054"/>
        <v>0</v>
      </c>
      <c r="AF230" s="111">
        <f t="shared" si="1054"/>
        <v>0</v>
      </c>
      <c r="AG230" s="111">
        <f t="shared" si="1054"/>
        <v>0</v>
      </c>
      <c r="AH230" s="111">
        <f t="shared" si="1054"/>
        <v>0</v>
      </c>
      <c r="AI230" s="111">
        <f t="shared" si="1054"/>
        <v>0</v>
      </c>
      <c r="AJ230" s="111">
        <f t="shared" si="1054"/>
        <v>0</v>
      </c>
      <c r="AK230" s="111">
        <f t="shared" si="1054"/>
        <v>0</v>
      </c>
      <c r="AL230" s="111">
        <f t="shared" si="22"/>
        <v>0</v>
      </c>
      <c r="AM230" s="115"/>
      <c r="AN230" s="111">
        <f t="shared" ref="AN230:AW230" si="1055">IF(Q229&gt;0,IF((Q229+AB230)&lt;E$12,Q229+AB230,E$12),0)</f>
        <v>0</v>
      </c>
      <c r="AO230" s="111">
        <f t="shared" si="1055"/>
        <v>0</v>
      </c>
      <c r="AP230" s="111">
        <f t="shared" si="1055"/>
        <v>0</v>
      </c>
      <c r="AQ230" s="111">
        <f t="shared" si="1055"/>
        <v>0</v>
      </c>
      <c r="AR230" s="111">
        <f t="shared" si="1055"/>
        <v>0</v>
      </c>
      <c r="AS230" s="111">
        <f t="shared" si="1055"/>
        <v>0</v>
      </c>
      <c r="AT230" s="111">
        <f t="shared" si="1055"/>
        <v>0</v>
      </c>
      <c r="AU230" s="111">
        <f t="shared" si="1055"/>
        <v>0</v>
      </c>
      <c r="AV230" s="111">
        <f t="shared" si="1055"/>
        <v>0</v>
      </c>
      <c r="AW230" s="111">
        <f t="shared" si="1055"/>
        <v>0</v>
      </c>
      <c r="AX230" s="111">
        <f t="shared" si="24"/>
        <v>0</v>
      </c>
      <c r="AY230" s="111"/>
      <c r="AZ230" s="113">
        <f t="shared" si="25"/>
        <v>0</v>
      </c>
      <c r="BA230" s="111">
        <f t="shared" ref="BA230:BI230" si="1056">IF(R229&lt;=0,0,IF($C230&lt;=SUM($AZ230:AZ230),0,IF(AO230+$C230-SUM($AZ230:AZ230)&gt;R229+AC230,R229+AC230-AO230,$C230-SUM($AZ230:AZ230))))</f>
        <v>0</v>
      </c>
      <c r="BB230" s="111">
        <f t="shared" si="1056"/>
        <v>0</v>
      </c>
      <c r="BC230" s="111">
        <f t="shared" si="1056"/>
        <v>0</v>
      </c>
      <c r="BD230" s="111">
        <f t="shared" si="1056"/>
        <v>0</v>
      </c>
      <c r="BE230" s="111">
        <f t="shared" si="1056"/>
        <v>0</v>
      </c>
      <c r="BF230" s="111">
        <f t="shared" si="1056"/>
        <v>0</v>
      </c>
      <c r="BG230" s="111">
        <f t="shared" si="1056"/>
        <v>0</v>
      </c>
      <c r="BH230" s="111">
        <f t="shared" si="1056"/>
        <v>0</v>
      </c>
      <c r="BI230" s="111">
        <f t="shared" si="1056"/>
        <v>0</v>
      </c>
      <c r="BJ230" s="53"/>
      <c r="BK230" s="53"/>
    </row>
    <row r="231" ht="10.5" customHeight="1">
      <c r="A231" s="107" t="str">
        <f t="shared" si="16"/>
        <v/>
      </c>
      <c r="B231" s="108" t="str">
        <f t="shared" si="17"/>
        <v>#N/A</v>
      </c>
      <c r="C231" s="109" t="str">
        <f t="shared" si="18"/>
        <v/>
      </c>
      <c r="D231" s="110"/>
      <c r="E231" s="111">
        <f t="shared" ref="E231:N231" si="1057">AN231+AZ231</f>
        <v>0</v>
      </c>
      <c r="F231" s="111">
        <f t="shared" si="1057"/>
        <v>0</v>
      </c>
      <c r="G231" s="111">
        <f t="shared" si="1057"/>
        <v>0</v>
      </c>
      <c r="H231" s="111">
        <f t="shared" si="1057"/>
        <v>0</v>
      </c>
      <c r="I231" s="111">
        <f t="shared" si="1057"/>
        <v>0</v>
      </c>
      <c r="J231" s="111">
        <f t="shared" si="1057"/>
        <v>0</v>
      </c>
      <c r="K231" s="111">
        <f t="shared" si="1057"/>
        <v>0</v>
      </c>
      <c r="L231" s="111">
        <f t="shared" si="1057"/>
        <v>0</v>
      </c>
      <c r="M231" s="111">
        <f t="shared" si="1057"/>
        <v>0</v>
      </c>
      <c r="N231" s="111">
        <f t="shared" si="1057"/>
        <v>0</v>
      </c>
      <c r="O231" s="112"/>
      <c r="P231" s="111">
        <f t="shared" si="11"/>
        <v>0</v>
      </c>
      <c r="Q231" s="111">
        <f t="shared" ref="Q231:Z231" si="1058">IF(E$10=0,0,ROUND(Q230-(E231-AB231),2))</f>
        <v>0</v>
      </c>
      <c r="R231" s="111">
        <f t="shared" si="1058"/>
        <v>0</v>
      </c>
      <c r="S231" s="111">
        <f t="shared" si="1058"/>
        <v>0</v>
      </c>
      <c r="T231" s="111">
        <f t="shared" si="1058"/>
        <v>0</v>
      </c>
      <c r="U231" s="111">
        <f t="shared" si="1058"/>
        <v>0</v>
      </c>
      <c r="V231" s="111">
        <f t="shared" si="1058"/>
        <v>0</v>
      </c>
      <c r="W231" s="111">
        <f t="shared" si="1058"/>
        <v>0</v>
      </c>
      <c r="X231" s="111">
        <f t="shared" si="1058"/>
        <v>0</v>
      </c>
      <c r="Y231" s="111">
        <f t="shared" si="1058"/>
        <v>0</v>
      </c>
      <c r="Z231" s="111">
        <f t="shared" si="1058"/>
        <v>0</v>
      </c>
      <c r="AA231" s="114"/>
      <c r="AB231" s="111">
        <f t="shared" ref="AB231:AK231" si="1059">ROUND(Q230*E$11/12,2)</f>
        <v>0</v>
      </c>
      <c r="AC231" s="111">
        <f t="shared" si="1059"/>
        <v>0</v>
      </c>
      <c r="AD231" s="111">
        <f t="shared" si="1059"/>
        <v>0</v>
      </c>
      <c r="AE231" s="111">
        <f t="shared" si="1059"/>
        <v>0</v>
      </c>
      <c r="AF231" s="111">
        <f t="shared" si="1059"/>
        <v>0</v>
      </c>
      <c r="AG231" s="111">
        <f t="shared" si="1059"/>
        <v>0</v>
      </c>
      <c r="AH231" s="111">
        <f t="shared" si="1059"/>
        <v>0</v>
      </c>
      <c r="AI231" s="111">
        <f t="shared" si="1059"/>
        <v>0</v>
      </c>
      <c r="AJ231" s="111">
        <f t="shared" si="1059"/>
        <v>0</v>
      </c>
      <c r="AK231" s="111">
        <f t="shared" si="1059"/>
        <v>0</v>
      </c>
      <c r="AL231" s="111">
        <f t="shared" si="22"/>
        <v>0</v>
      </c>
      <c r="AM231" s="115"/>
      <c r="AN231" s="111">
        <f t="shared" ref="AN231:AW231" si="1060">IF(Q230&gt;0,IF((Q230+AB231)&lt;E$12,Q230+AB231,E$12),0)</f>
        <v>0</v>
      </c>
      <c r="AO231" s="111">
        <f t="shared" si="1060"/>
        <v>0</v>
      </c>
      <c r="AP231" s="111">
        <f t="shared" si="1060"/>
        <v>0</v>
      </c>
      <c r="AQ231" s="111">
        <f t="shared" si="1060"/>
        <v>0</v>
      </c>
      <c r="AR231" s="111">
        <f t="shared" si="1060"/>
        <v>0</v>
      </c>
      <c r="AS231" s="111">
        <f t="shared" si="1060"/>
        <v>0</v>
      </c>
      <c r="AT231" s="111">
        <f t="shared" si="1060"/>
        <v>0</v>
      </c>
      <c r="AU231" s="111">
        <f t="shared" si="1060"/>
        <v>0</v>
      </c>
      <c r="AV231" s="111">
        <f t="shared" si="1060"/>
        <v>0</v>
      </c>
      <c r="AW231" s="111">
        <f t="shared" si="1060"/>
        <v>0</v>
      </c>
      <c r="AX231" s="111">
        <f t="shared" si="24"/>
        <v>0</v>
      </c>
      <c r="AY231" s="111"/>
      <c r="AZ231" s="113">
        <f t="shared" si="25"/>
        <v>0</v>
      </c>
      <c r="BA231" s="111">
        <f t="shared" ref="BA231:BI231" si="1061">IF(R230&lt;=0,0,IF($C231&lt;=SUM($AZ231:AZ231),0,IF(AO231+$C231-SUM($AZ231:AZ231)&gt;R230+AC231,R230+AC231-AO231,$C231-SUM($AZ231:AZ231))))</f>
        <v>0</v>
      </c>
      <c r="BB231" s="111">
        <f t="shared" si="1061"/>
        <v>0</v>
      </c>
      <c r="BC231" s="111">
        <f t="shared" si="1061"/>
        <v>0</v>
      </c>
      <c r="BD231" s="111">
        <f t="shared" si="1061"/>
        <v>0</v>
      </c>
      <c r="BE231" s="111">
        <f t="shared" si="1061"/>
        <v>0</v>
      </c>
      <c r="BF231" s="111">
        <f t="shared" si="1061"/>
        <v>0</v>
      </c>
      <c r="BG231" s="111">
        <f t="shared" si="1061"/>
        <v>0</v>
      </c>
      <c r="BH231" s="111">
        <f t="shared" si="1061"/>
        <v>0</v>
      </c>
      <c r="BI231" s="111">
        <f t="shared" si="1061"/>
        <v>0</v>
      </c>
      <c r="BJ231" s="53"/>
      <c r="BK231" s="53"/>
    </row>
    <row r="232" ht="10.5" customHeight="1">
      <c r="A232" s="107" t="str">
        <f t="shared" si="16"/>
        <v/>
      </c>
      <c r="B232" s="108" t="str">
        <f t="shared" si="17"/>
        <v>#N/A</v>
      </c>
      <c r="C232" s="109" t="str">
        <f t="shared" si="18"/>
        <v/>
      </c>
      <c r="D232" s="110"/>
      <c r="E232" s="111">
        <f t="shared" ref="E232:N232" si="1062">AN232+AZ232</f>
        <v>0</v>
      </c>
      <c r="F232" s="111">
        <f t="shared" si="1062"/>
        <v>0</v>
      </c>
      <c r="G232" s="111">
        <f t="shared" si="1062"/>
        <v>0</v>
      </c>
      <c r="H232" s="111">
        <f t="shared" si="1062"/>
        <v>0</v>
      </c>
      <c r="I232" s="111">
        <f t="shared" si="1062"/>
        <v>0</v>
      </c>
      <c r="J232" s="111">
        <f t="shared" si="1062"/>
        <v>0</v>
      </c>
      <c r="K232" s="111">
        <f t="shared" si="1062"/>
        <v>0</v>
      </c>
      <c r="L232" s="111">
        <f t="shared" si="1062"/>
        <v>0</v>
      </c>
      <c r="M232" s="111">
        <f t="shared" si="1062"/>
        <v>0</v>
      </c>
      <c r="N232" s="111">
        <f t="shared" si="1062"/>
        <v>0</v>
      </c>
      <c r="O232" s="112"/>
      <c r="P232" s="111">
        <f t="shared" si="11"/>
        <v>0</v>
      </c>
      <c r="Q232" s="111">
        <f t="shared" ref="Q232:Z232" si="1063">IF(E$10=0,0,ROUND(Q231-(E232-AB232),2))</f>
        <v>0</v>
      </c>
      <c r="R232" s="111">
        <f t="shared" si="1063"/>
        <v>0</v>
      </c>
      <c r="S232" s="111">
        <f t="shared" si="1063"/>
        <v>0</v>
      </c>
      <c r="T232" s="111">
        <f t="shared" si="1063"/>
        <v>0</v>
      </c>
      <c r="U232" s="111">
        <f t="shared" si="1063"/>
        <v>0</v>
      </c>
      <c r="V232" s="111">
        <f t="shared" si="1063"/>
        <v>0</v>
      </c>
      <c r="W232" s="111">
        <f t="shared" si="1063"/>
        <v>0</v>
      </c>
      <c r="X232" s="111">
        <f t="shared" si="1063"/>
        <v>0</v>
      </c>
      <c r="Y232" s="111">
        <f t="shared" si="1063"/>
        <v>0</v>
      </c>
      <c r="Z232" s="111">
        <f t="shared" si="1063"/>
        <v>0</v>
      </c>
      <c r="AA232" s="114"/>
      <c r="AB232" s="111">
        <f t="shared" ref="AB232:AK232" si="1064">ROUND(Q231*E$11/12,2)</f>
        <v>0</v>
      </c>
      <c r="AC232" s="111">
        <f t="shared" si="1064"/>
        <v>0</v>
      </c>
      <c r="AD232" s="111">
        <f t="shared" si="1064"/>
        <v>0</v>
      </c>
      <c r="AE232" s="111">
        <f t="shared" si="1064"/>
        <v>0</v>
      </c>
      <c r="AF232" s="111">
        <f t="shared" si="1064"/>
        <v>0</v>
      </c>
      <c r="AG232" s="111">
        <f t="shared" si="1064"/>
        <v>0</v>
      </c>
      <c r="AH232" s="111">
        <f t="shared" si="1064"/>
        <v>0</v>
      </c>
      <c r="AI232" s="111">
        <f t="shared" si="1064"/>
        <v>0</v>
      </c>
      <c r="AJ232" s="111">
        <f t="shared" si="1064"/>
        <v>0</v>
      </c>
      <c r="AK232" s="111">
        <f t="shared" si="1064"/>
        <v>0</v>
      </c>
      <c r="AL232" s="111">
        <f t="shared" si="22"/>
        <v>0</v>
      </c>
      <c r="AM232" s="115"/>
      <c r="AN232" s="111">
        <f t="shared" ref="AN232:AW232" si="1065">IF(Q231&gt;0,IF((Q231+AB232)&lt;E$12,Q231+AB232,E$12),0)</f>
        <v>0</v>
      </c>
      <c r="AO232" s="111">
        <f t="shared" si="1065"/>
        <v>0</v>
      </c>
      <c r="AP232" s="111">
        <f t="shared" si="1065"/>
        <v>0</v>
      </c>
      <c r="AQ232" s="111">
        <f t="shared" si="1065"/>
        <v>0</v>
      </c>
      <c r="AR232" s="111">
        <f t="shared" si="1065"/>
        <v>0</v>
      </c>
      <c r="AS232" s="111">
        <f t="shared" si="1065"/>
        <v>0</v>
      </c>
      <c r="AT232" s="111">
        <f t="shared" si="1065"/>
        <v>0</v>
      </c>
      <c r="AU232" s="111">
        <f t="shared" si="1065"/>
        <v>0</v>
      </c>
      <c r="AV232" s="111">
        <f t="shared" si="1065"/>
        <v>0</v>
      </c>
      <c r="AW232" s="111">
        <f t="shared" si="1065"/>
        <v>0</v>
      </c>
      <c r="AX232" s="111">
        <f t="shared" si="24"/>
        <v>0</v>
      </c>
      <c r="AY232" s="111"/>
      <c r="AZ232" s="113">
        <f t="shared" si="25"/>
        <v>0</v>
      </c>
      <c r="BA232" s="111">
        <f t="shared" ref="BA232:BI232" si="1066">IF(R231&lt;=0,0,IF($C232&lt;=SUM($AZ232:AZ232),0,IF(AO232+$C232-SUM($AZ232:AZ232)&gt;R231+AC232,R231+AC232-AO232,$C232-SUM($AZ232:AZ232))))</f>
        <v>0</v>
      </c>
      <c r="BB232" s="111">
        <f t="shared" si="1066"/>
        <v>0</v>
      </c>
      <c r="BC232" s="111">
        <f t="shared" si="1066"/>
        <v>0</v>
      </c>
      <c r="BD232" s="111">
        <f t="shared" si="1066"/>
        <v>0</v>
      </c>
      <c r="BE232" s="111">
        <f t="shared" si="1066"/>
        <v>0</v>
      </c>
      <c r="BF232" s="111">
        <f t="shared" si="1066"/>
        <v>0</v>
      </c>
      <c r="BG232" s="111">
        <f t="shared" si="1066"/>
        <v>0</v>
      </c>
      <c r="BH232" s="111">
        <f t="shared" si="1066"/>
        <v>0</v>
      </c>
      <c r="BI232" s="111">
        <f t="shared" si="1066"/>
        <v>0</v>
      </c>
      <c r="BJ232" s="53"/>
      <c r="BK232" s="53"/>
    </row>
    <row r="233" ht="10.5" customHeight="1">
      <c r="A233" s="107" t="str">
        <f t="shared" si="16"/>
        <v/>
      </c>
      <c r="B233" s="108" t="str">
        <f t="shared" si="17"/>
        <v>#N/A</v>
      </c>
      <c r="C233" s="109" t="str">
        <f t="shared" si="18"/>
        <v/>
      </c>
      <c r="D233" s="110"/>
      <c r="E233" s="111">
        <f t="shared" ref="E233:N233" si="1067">AN233+AZ233</f>
        <v>0</v>
      </c>
      <c r="F233" s="111">
        <f t="shared" si="1067"/>
        <v>0</v>
      </c>
      <c r="G233" s="111">
        <f t="shared" si="1067"/>
        <v>0</v>
      </c>
      <c r="H233" s="111">
        <f t="shared" si="1067"/>
        <v>0</v>
      </c>
      <c r="I233" s="111">
        <f t="shared" si="1067"/>
        <v>0</v>
      </c>
      <c r="J233" s="111">
        <f t="shared" si="1067"/>
        <v>0</v>
      </c>
      <c r="K233" s="111">
        <f t="shared" si="1067"/>
        <v>0</v>
      </c>
      <c r="L233" s="111">
        <f t="shared" si="1067"/>
        <v>0</v>
      </c>
      <c r="M233" s="111">
        <f t="shared" si="1067"/>
        <v>0</v>
      </c>
      <c r="N233" s="111">
        <f t="shared" si="1067"/>
        <v>0</v>
      </c>
      <c r="O233" s="112"/>
      <c r="P233" s="111">
        <f t="shared" si="11"/>
        <v>0</v>
      </c>
      <c r="Q233" s="111">
        <f t="shared" ref="Q233:Z233" si="1068">IF(E$10=0,0,ROUND(Q232-(E233-AB233),2))</f>
        <v>0</v>
      </c>
      <c r="R233" s="111">
        <f t="shared" si="1068"/>
        <v>0</v>
      </c>
      <c r="S233" s="111">
        <f t="shared" si="1068"/>
        <v>0</v>
      </c>
      <c r="T233" s="111">
        <f t="shared" si="1068"/>
        <v>0</v>
      </c>
      <c r="U233" s="111">
        <f t="shared" si="1068"/>
        <v>0</v>
      </c>
      <c r="V233" s="111">
        <f t="shared" si="1068"/>
        <v>0</v>
      </c>
      <c r="W233" s="111">
        <f t="shared" si="1068"/>
        <v>0</v>
      </c>
      <c r="X233" s="111">
        <f t="shared" si="1068"/>
        <v>0</v>
      </c>
      <c r="Y233" s="111">
        <f t="shared" si="1068"/>
        <v>0</v>
      </c>
      <c r="Z233" s="111">
        <f t="shared" si="1068"/>
        <v>0</v>
      </c>
      <c r="AA233" s="114"/>
      <c r="AB233" s="111">
        <f t="shared" ref="AB233:AK233" si="1069">ROUND(Q232*E$11/12,2)</f>
        <v>0</v>
      </c>
      <c r="AC233" s="111">
        <f t="shared" si="1069"/>
        <v>0</v>
      </c>
      <c r="AD233" s="111">
        <f t="shared" si="1069"/>
        <v>0</v>
      </c>
      <c r="AE233" s="111">
        <f t="shared" si="1069"/>
        <v>0</v>
      </c>
      <c r="AF233" s="111">
        <f t="shared" si="1069"/>
        <v>0</v>
      </c>
      <c r="AG233" s="111">
        <f t="shared" si="1069"/>
        <v>0</v>
      </c>
      <c r="AH233" s="111">
        <f t="shared" si="1069"/>
        <v>0</v>
      </c>
      <c r="AI233" s="111">
        <f t="shared" si="1069"/>
        <v>0</v>
      </c>
      <c r="AJ233" s="111">
        <f t="shared" si="1069"/>
        <v>0</v>
      </c>
      <c r="AK233" s="111">
        <f t="shared" si="1069"/>
        <v>0</v>
      </c>
      <c r="AL233" s="111">
        <f t="shared" si="22"/>
        <v>0</v>
      </c>
      <c r="AM233" s="115"/>
      <c r="AN233" s="111">
        <f t="shared" ref="AN233:AW233" si="1070">IF(Q232&gt;0,IF((Q232+AB233)&lt;E$12,Q232+AB233,E$12),0)</f>
        <v>0</v>
      </c>
      <c r="AO233" s="111">
        <f t="shared" si="1070"/>
        <v>0</v>
      </c>
      <c r="AP233" s="111">
        <f t="shared" si="1070"/>
        <v>0</v>
      </c>
      <c r="AQ233" s="111">
        <f t="shared" si="1070"/>
        <v>0</v>
      </c>
      <c r="AR233" s="111">
        <f t="shared" si="1070"/>
        <v>0</v>
      </c>
      <c r="AS233" s="111">
        <f t="shared" si="1070"/>
        <v>0</v>
      </c>
      <c r="AT233" s="111">
        <f t="shared" si="1070"/>
        <v>0</v>
      </c>
      <c r="AU233" s="111">
        <f t="shared" si="1070"/>
        <v>0</v>
      </c>
      <c r="AV233" s="111">
        <f t="shared" si="1070"/>
        <v>0</v>
      </c>
      <c r="AW233" s="111">
        <f t="shared" si="1070"/>
        <v>0</v>
      </c>
      <c r="AX233" s="111">
        <f t="shared" si="24"/>
        <v>0</v>
      </c>
      <c r="AY233" s="111"/>
      <c r="AZ233" s="113">
        <f t="shared" si="25"/>
        <v>0</v>
      </c>
      <c r="BA233" s="111">
        <f t="shared" ref="BA233:BI233" si="1071">IF(R232&lt;=0,0,IF($C233&lt;=SUM($AZ233:AZ233),0,IF(AO233+$C233-SUM($AZ233:AZ233)&gt;R232+AC233,R232+AC233-AO233,$C233-SUM($AZ233:AZ233))))</f>
        <v>0</v>
      </c>
      <c r="BB233" s="111">
        <f t="shared" si="1071"/>
        <v>0</v>
      </c>
      <c r="BC233" s="111">
        <f t="shared" si="1071"/>
        <v>0</v>
      </c>
      <c r="BD233" s="111">
        <f t="shared" si="1071"/>
        <v>0</v>
      </c>
      <c r="BE233" s="111">
        <f t="shared" si="1071"/>
        <v>0</v>
      </c>
      <c r="BF233" s="111">
        <f t="shared" si="1071"/>
        <v>0</v>
      </c>
      <c r="BG233" s="111">
        <f t="shared" si="1071"/>
        <v>0</v>
      </c>
      <c r="BH233" s="111">
        <f t="shared" si="1071"/>
        <v>0</v>
      </c>
      <c r="BI233" s="111">
        <f t="shared" si="1071"/>
        <v>0</v>
      </c>
      <c r="BJ233" s="53"/>
      <c r="BK233" s="53"/>
    </row>
    <row r="234" ht="10.5" customHeight="1">
      <c r="A234" s="107" t="str">
        <f t="shared" si="16"/>
        <v/>
      </c>
      <c r="B234" s="108" t="str">
        <f t="shared" si="17"/>
        <v>#N/A</v>
      </c>
      <c r="C234" s="109" t="str">
        <f t="shared" si="18"/>
        <v/>
      </c>
      <c r="D234" s="110"/>
      <c r="E234" s="111">
        <f t="shared" ref="E234:N234" si="1072">AN234+AZ234</f>
        <v>0</v>
      </c>
      <c r="F234" s="111">
        <f t="shared" si="1072"/>
        <v>0</v>
      </c>
      <c r="G234" s="111">
        <f t="shared" si="1072"/>
        <v>0</v>
      </c>
      <c r="H234" s="111">
        <f t="shared" si="1072"/>
        <v>0</v>
      </c>
      <c r="I234" s="111">
        <f t="shared" si="1072"/>
        <v>0</v>
      </c>
      <c r="J234" s="111">
        <f t="shared" si="1072"/>
        <v>0</v>
      </c>
      <c r="K234" s="111">
        <f t="shared" si="1072"/>
        <v>0</v>
      </c>
      <c r="L234" s="111">
        <f t="shared" si="1072"/>
        <v>0</v>
      </c>
      <c r="M234" s="111">
        <f t="shared" si="1072"/>
        <v>0</v>
      </c>
      <c r="N234" s="111">
        <f t="shared" si="1072"/>
        <v>0</v>
      </c>
      <c r="O234" s="112"/>
      <c r="P234" s="111">
        <f t="shared" si="11"/>
        <v>0</v>
      </c>
      <c r="Q234" s="111">
        <f t="shared" ref="Q234:Z234" si="1073">IF(E$10=0,0,ROUND(Q233-(E234-AB234),2))</f>
        <v>0</v>
      </c>
      <c r="R234" s="111">
        <f t="shared" si="1073"/>
        <v>0</v>
      </c>
      <c r="S234" s="111">
        <f t="shared" si="1073"/>
        <v>0</v>
      </c>
      <c r="T234" s="111">
        <f t="shared" si="1073"/>
        <v>0</v>
      </c>
      <c r="U234" s="111">
        <f t="shared" si="1073"/>
        <v>0</v>
      </c>
      <c r="V234" s="111">
        <f t="shared" si="1073"/>
        <v>0</v>
      </c>
      <c r="W234" s="111">
        <f t="shared" si="1073"/>
        <v>0</v>
      </c>
      <c r="X234" s="111">
        <f t="shared" si="1073"/>
        <v>0</v>
      </c>
      <c r="Y234" s="111">
        <f t="shared" si="1073"/>
        <v>0</v>
      </c>
      <c r="Z234" s="111">
        <f t="shared" si="1073"/>
        <v>0</v>
      </c>
      <c r="AA234" s="114"/>
      <c r="AB234" s="111">
        <f t="shared" ref="AB234:AK234" si="1074">ROUND(Q233*E$11/12,2)</f>
        <v>0</v>
      </c>
      <c r="AC234" s="111">
        <f t="shared" si="1074"/>
        <v>0</v>
      </c>
      <c r="AD234" s="111">
        <f t="shared" si="1074"/>
        <v>0</v>
      </c>
      <c r="AE234" s="111">
        <f t="shared" si="1074"/>
        <v>0</v>
      </c>
      <c r="AF234" s="111">
        <f t="shared" si="1074"/>
        <v>0</v>
      </c>
      <c r="AG234" s="111">
        <f t="shared" si="1074"/>
        <v>0</v>
      </c>
      <c r="AH234" s="111">
        <f t="shared" si="1074"/>
        <v>0</v>
      </c>
      <c r="AI234" s="111">
        <f t="shared" si="1074"/>
        <v>0</v>
      </c>
      <c r="AJ234" s="111">
        <f t="shared" si="1074"/>
        <v>0</v>
      </c>
      <c r="AK234" s="111">
        <f t="shared" si="1074"/>
        <v>0</v>
      </c>
      <c r="AL234" s="111">
        <f t="shared" si="22"/>
        <v>0</v>
      </c>
      <c r="AM234" s="115"/>
      <c r="AN234" s="111">
        <f t="shared" ref="AN234:AW234" si="1075">IF(Q233&gt;0,IF((Q233+AB234)&lt;E$12,Q233+AB234,E$12),0)</f>
        <v>0</v>
      </c>
      <c r="AO234" s="111">
        <f t="shared" si="1075"/>
        <v>0</v>
      </c>
      <c r="AP234" s="111">
        <f t="shared" si="1075"/>
        <v>0</v>
      </c>
      <c r="AQ234" s="111">
        <f t="shared" si="1075"/>
        <v>0</v>
      </c>
      <c r="AR234" s="111">
        <f t="shared" si="1075"/>
        <v>0</v>
      </c>
      <c r="AS234" s="111">
        <f t="shared" si="1075"/>
        <v>0</v>
      </c>
      <c r="AT234" s="111">
        <f t="shared" si="1075"/>
        <v>0</v>
      </c>
      <c r="AU234" s="111">
        <f t="shared" si="1075"/>
        <v>0</v>
      </c>
      <c r="AV234" s="111">
        <f t="shared" si="1075"/>
        <v>0</v>
      </c>
      <c r="AW234" s="111">
        <f t="shared" si="1075"/>
        <v>0</v>
      </c>
      <c r="AX234" s="111">
        <f t="shared" si="24"/>
        <v>0</v>
      </c>
      <c r="AY234" s="111"/>
      <c r="AZ234" s="113">
        <f t="shared" si="25"/>
        <v>0</v>
      </c>
      <c r="BA234" s="111">
        <f t="shared" ref="BA234:BI234" si="1076">IF(R233&lt;=0,0,IF($C234&lt;=SUM($AZ234:AZ234),0,IF(AO234+$C234-SUM($AZ234:AZ234)&gt;R233+AC234,R233+AC234-AO234,$C234-SUM($AZ234:AZ234))))</f>
        <v>0</v>
      </c>
      <c r="BB234" s="111">
        <f t="shared" si="1076"/>
        <v>0</v>
      </c>
      <c r="BC234" s="111">
        <f t="shared" si="1076"/>
        <v>0</v>
      </c>
      <c r="BD234" s="111">
        <f t="shared" si="1076"/>
        <v>0</v>
      </c>
      <c r="BE234" s="111">
        <f t="shared" si="1076"/>
        <v>0</v>
      </c>
      <c r="BF234" s="111">
        <f t="shared" si="1076"/>
        <v>0</v>
      </c>
      <c r="BG234" s="111">
        <f t="shared" si="1076"/>
        <v>0</v>
      </c>
      <c r="BH234" s="111">
        <f t="shared" si="1076"/>
        <v>0</v>
      </c>
      <c r="BI234" s="111">
        <f t="shared" si="1076"/>
        <v>0</v>
      </c>
      <c r="BJ234" s="53"/>
      <c r="BK234" s="53"/>
    </row>
    <row r="235" ht="10.5" customHeight="1">
      <c r="A235" s="107" t="str">
        <f t="shared" si="16"/>
        <v/>
      </c>
      <c r="B235" s="108" t="str">
        <f t="shared" si="17"/>
        <v>#N/A</v>
      </c>
      <c r="C235" s="109" t="str">
        <f t="shared" si="18"/>
        <v/>
      </c>
      <c r="D235" s="110"/>
      <c r="E235" s="111">
        <f t="shared" ref="E235:N235" si="1077">AN235+AZ235</f>
        <v>0</v>
      </c>
      <c r="F235" s="111">
        <f t="shared" si="1077"/>
        <v>0</v>
      </c>
      <c r="G235" s="111">
        <f t="shared" si="1077"/>
        <v>0</v>
      </c>
      <c r="H235" s="111">
        <f t="shared" si="1077"/>
        <v>0</v>
      </c>
      <c r="I235" s="111">
        <f t="shared" si="1077"/>
        <v>0</v>
      </c>
      <c r="J235" s="111">
        <f t="shared" si="1077"/>
        <v>0</v>
      </c>
      <c r="K235" s="111">
        <f t="shared" si="1077"/>
        <v>0</v>
      </c>
      <c r="L235" s="111">
        <f t="shared" si="1077"/>
        <v>0</v>
      </c>
      <c r="M235" s="111">
        <f t="shared" si="1077"/>
        <v>0</v>
      </c>
      <c r="N235" s="111">
        <f t="shared" si="1077"/>
        <v>0</v>
      </c>
      <c r="O235" s="112"/>
      <c r="P235" s="111">
        <f t="shared" si="11"/>
        <v>0</v>
      </c>
      <c r="Q235" s="111">
        <f t="shared" ref="Q235:Z235" si="1078">IF(E$10=0,0,ROUND(Q234-(E235-AB235),2))</f>
        <v>0</v>
      </c>
      <c r="R235" s="111">
        <f t="shared" si="1078"/>
        <v>0</v>
      </c>
      <c r="S235" s="111">
        <f t="shared" si="1078"/>
        <v>0</v>
      </c>
      <c r="T235" s="111">
        <f t="shared" si="1078"/>
        <v>0</v>
      </c>
      <c r="U235" s="111">
        <f t="shared" si="1078"/>
        <v>0</v>
      </c>
      <c r="V235" s="111">
        <f t="shared" si="1078"/>
        <v>0</v>
      </c>
      <c r="W235" s="111">
        <f t="shared" si="1078"/>
        <v>0</v>
      </c>
      <c r="X235" s="111">
        <f t="shared" si="1078"/>
        <v>0</v>
      </c>
      <c r="Y235" s="111">
        <f t="shared" si="1078"/>
        <v>0</v>
      </c>
      <c r="Z235" s="111">
        <f t="shared" si="1078"/>
        <v>0</v>
      </c>
      <c r="AA235" s="114"/>
      <c r="AB235" s="111">
        <f t="shared" ref="AB235:AK235" si="1079">ROUND(Q234*E$11/12,2)</f>
        <v>0</v>
      </c>
      <c r="AC235" s="111">
        <f t="shared" si="1079"/>
        <v>0</v>
      </c>
      <c r="AD235" s="111">
        <f t="shared" si="1079"/>
        <v>0</v>
      </c>
      <c r="AE235" s="111">
        <f t="shared" si="1079"/>
        <v>0</v>
      </c>
      <c r="AF235" s="111">
        <f t="shared" si="1079"/>
        <v>0</v>
      </c>
      <c r="AG235" s="111">
        <f t="shared" si="1079"/>
        <v>0</v>
      </c>
      <c r="AH235" s="111">
        <f t="shared" si="1079"/>
        <v>0</v>
      </c>
      <c r="AI235" s="111">
        <f t="shared" si="1079"/>
        <v>0</v>
      </c>
      <c r="AJ235" s="111">
        <f t="shared" si="1079"/>
        <v>0</v>
      </c>
      <c r="AK235" s="111">
        <f t="shared" si="1079"/>
        <v>0</v>
      </c>
      <c r="AL235" s="111">
        <f t="shared" si="22"/>
        <v>0</v>
      </c>
      <c r="AM235" s="115"/>
      <c r="AN235" s="111">
        <f t="shared" ref="AN235:AW235" si="1080">IF(Q234&gt;0,IF((Q234+AB235)&lt;E$12,Q234+AB235,E$12),0)</f>
        <v>0</v>
      </c>
      <c r="AO235" s="111">
        <f t="shared" si="1080"/>
        <v>0</v>
      </c>
      <c r="AP235" s="111">
        <f t="shared" si="1080"/>
        <v>0</v>
      </c>
      <c r="AQ235" s="111">
        <f t="shared" si="1080"/>
        <v>0</v>
      </c>
      <c r="AR235" s="111">
        <f t="shared" si="1080"/>
        <v>0</v>
      </c>
      <c r="AS235" s="111">
        <f t="shared" si="1080"/>
        <v>0</v>
      </c>
      <c r="AT235" s="111">
        <f t="shared" si="1080"/>
        <v>0</v>
      </c>
      <c r="AU235" s="111">
        <f t="shared" si="1080"/>
        <v>0</v>
      </c>
      <c r="AV235" s="111">
        <f t="shared" si="1080"/>
        <v>0</v>
      </c>
      <c r="AW235" s="111">
        <f t="shared" si="1080"/>
        <v>0</v>
      </c>
      <c r="AX235" s="111">
        <f t="shared" si="24"/>
        <v>0</v>
      </c>
      <c r="AY235" s="111"/>
      <c r="AZ235" s="113">
        <f t="shared" si="25"/>
        <v>0</v>
      </c>
      <c r="BA235" s="111">
        <f t="shared" ref="BA235:BI235" si="1081">IF(R234&lt;=0,0,IF($C235&lt;=SUM($AZ235:AZ235),0,IF(AO235+$C235-SUM($AZ235:AZ235)&gt;R234+AC235,R234+AC235-AO235,$C235-SUM($AZ235:AZ235))))</f>
        <v>0</v>
      </c>
      <c r="BB235" s="111">
        <f t="shared" si="1081"/>
        <v>0</v>
      </c>
      <c r="BC235" s="111">
        <f t="shared" si="1081"/>
        <v>0</v>
      </c>
      <c r="BD235" s="111">
        <f t="shared" si="1081"/>
        <v>0</v>
      </c>
      <c r="BE235" s="111">
        <f t="shared" si="1081"/>
        <v>0</v>
      </c>
      <c r="BF235" s="111">
        <f t="shared" si="1081"/>
        <v>0</v>
      </c>
      <c r="BG235" s="111">
        <f t="shared" si="1081"/>
        <v>0</v>
      </c>
      <c r="BH235" s="111">
        <f t="shared" si="1081"/>
        <v>0</v>
      </c>
      <c r="BI235" s="111">
        <f t="shared" si="1081"/>
        <v>0</v>
      </c>
      <c r="BJ235" s="53"/>
      <c r="BK235" s="53"/>
    </row>
    <row r="236" ht="10.5" customHeight="1">
      <c r="A236" s="107" t="str">
        <f t="shared" si="16"/>
        <v/>
      </c>
      <c r="B236" s="108" t="str">
        <f t="shared" si="17"/>
        <v>#N/A</v>
      </c>
      <c r="C236" s="109" t="str">
        <f t="shared" si="18"/>
        <v/>
      </c>
      <c r="D236" s="110"/>
      <c r="E236" s="111">
        <f t="shared" ref="E236:N236" si="1082">AN236+AZ236</f>
        <v>0</v>
      </c>
      <c r="F236" s="111">
        <f t="shared" si="1082"/>
        <v>0</v>
      </c>
      <c r="G236" s="111">
        <f t="shared" si="1082"/>
        <v>0</v>
      </c>
      <c r="H236" s="111">
        <f t="shared" si="1082"/>
        <v>0</v>
      </c>
      <c r="I236" s="111">
        <f t="shared" si="1082"/>
        <v>0</v>
      </c>
      <c r="J236" s="111">
        <f t="shared" si="1082"/>
        <v>0</v>
      </c>
      <c r="K236" s="111">
        <f t="shared" si="1082"/>
        <v>0</v>
      </c>
      <c r="L236" s="111">
        <f t="shared" si="1082"/>
        <v>0</v>
      </c>
      <c r="M236" s="111">
        <f t="shared" si="1082"/>
        <v>0</v>
      </c>
      <c r="N236" s="111">
        <f t="shared" si="1082"/>
        <v>0</v>
      </c>
      <c r="O236" s="112"/>
      <c r="P236" s="111">
        <f t="shared" si="11"/>
        <v>0</v>
      </c>
      <c r="Q236" s="111">
        <f t="shared" ref="Q236:Z236" si="1083">IF(E$10=0,0,ROUND(Q235-(E236-AB236),2))</f>
        <v>0</v>
      </c>
      <c r="R236" s="111">
        <f t="shared" si="1083"/>
        <v>0</v>
      </c>
      <c r="S236" s="111">
        <f t="shared" si="1083"/>
        <v>0</v>
      </c>
      <c r="T236" s="111">
        <f t="shared" si="1083"/>
        <v>0</v>
      </c>
      <c r="U236" s="111">
        <f t="shared" si="1083"/>
        <v>0</v>
      </c>
      <c r="V236" s="111">
        <f t="shared" si="1083"/>
        <v>0</v>
      </c>
      <c r="W236" s="111">
        <f t="shared" si="1083"/>
        <v>0</v>
      </c>
      <c r="X236" s="111">
        <f t="shared" si="1083"/>
        <v>0</v>
      </c>
      <c r="Y236" s="111">
        <f t="shared" si="1083"/>
        <v>0</v>
      </c>
      <c r="Z236" s="111">
        <f t="shared" si="1083"/>
        <v>0</v>
      </c>
      <c r="AA236" s="114"/>
      <c r="AB236" s="111">
        <f t="shared" ref="AB236:AK236" si="1084">ROUND(Q235*E$11/12,2)</f>
        <v>0</v>
      </c>
      <c r="AC236" s="111">
        <f t="shared" si="1084"/>
        <v>0</v>
      </c>
      <c r="AD236" s="111">
        <f t="shared" si="1084"/>
        <v>0</v>
      </c>
      <c r="AE236" s="111">
        <f t="shared" si="1084"/>
        <v>0</v>
      </c>
      <c r="AF236" s="111">
        <f t="shared" si="1084"/>
        <v>0</v>
      </c>
      <c r="AG236" s="111">
        <f t="shared" si="1084"/>
        <v>0</v>
      </c>
      <c r="AH236" s="111">
        <f t="shared" si="1084"/>
        <v>0</v>
      </c>
      <c r="AI236" s="111">
        <f t="shared" si="1084"/>
        <v>0</v>
      </c>
      <c r="AJ236" s="111">
        <f t="shared" si="1084"/>
        <v>0</v>
      </c>
      <c r="AK236" s="111">
        <f t="shared" si="1084"/>
        <v>0</v>
      </c>
      <c r="AL236" s="111">
        <f t="shared" si="22"/>
        <v>0</v>
      </c>
      <c r="AM236" s="115"/>
      <c r="AN236" s="111">
        <f t="shared" ref="AN236:AW236" si="1085">IF(Q235&gt;0,IF((Q235+AB236)&lt;E$12,Q235+AB236,E$12),0)</f>
        <v>0</v>
      </c>
      <c r="AO236" s="111">
        <f t="shared" si="1085"/>
        <v>0</v>
      </c>
      <c r="AP236" s="111">
        <f t="shared" si="1085"/>
        <v>0</v>
      </c>
      <c r="AQ236" s="111">
        <f t="shared" si="1085"/>
        <v>0</v>
      </c>
      <c r="AR236" s="111">
        <f t="shared" si="1085"/>
        <v>0</v>
      </c>
      <c r="AS236" s="111">
        <f t="shared" si="1085"/>
        <v>0</v>
      </c>
      <c r="AT236" s="111">
        <f t="shared" si="1085"/>
        <v>0</v>
      </c>
      <c r="AU236" s="111">
        <f t="shared" si="1085"/>
        <v>0</v>
      </c>
      <c r="AV236" s="111">
        <f t="shared" si="1085"/>
        <v>0</v>
      </c>
      <c r="AW236" s="111">
        <f t="shared" si="1085"/>
        <v>0</v>
      </c>
      <c r="AX236" s="111">
        <f t="shared" si="24"/>
        <v>0</v>
      </c>
      <c r="AY236" s="111"/>
      <c r="AZ236" s="113">
        <f t="shared" si="25"/>
        <v>0</v>
      </c>
      <c r="BA236" s="111">
        <f t="shared" ref="BA236:BI236" si="1086">IF(R235&lt;=0,0,IF($C236&lt;=SUM($AZ236:AZ236),0,IF(AO236+$C236-SUM($AZ236:AZ236)&gt;R235+AC236,R235+AC236-AO236,$C236-SUM($AZ236:AZ236))))</f>
        <v>0</v>
      </c>
      <c r="BB236" s="111">
        <f t="shared" si="1086"/>
        <v>0</v>
      </c>
      <c r="BC236" s="111">
        <f t="shared" si="1086"/>
        <v>0</v>
      </c>
      <c r="BD236" s="111">
        <f t="shared" si="1086"/>
        <v>0</v>
      </c>
      <c r="BE236" s="111">
        <f t="shared" si="1086"/>
        <v>0</v>
      </c>
      <c r="BF236" s="111">
        <f t="shared" si="1086"/>
        <v>0</v>
      </c>
      <c r="BG236" s="111">
        <f t="shared" si="1086"/>
        <v>0</v>
      </c>
      <c r="BH236" s="111">
        <f t="shared" si="1086"/>
        <v>0</v>
      </c>
      <c r="BI236" s="111">
        <f t="shared" si="1086"/>
        <v>0</v>
      </c>
      <c r="BJ236" s="53"/>
      <c r="BK236" s="53"/>
    </row>
    <row r="237" ht="10.5" customHeight="1">
      <c r="A237" s="107" t="str">
        <f t="shared" si="16"/>
        <v/>
      </c>
      <c r="B237" s="108" t="str">
        <f t="shared" si="17"/>
        <v>#N/A</v>
      </c>
      <c r="C237" s="109" t="str">
        <f t="shared" si="18"/>
        <v/>
      </c>
      <c r="D237" s="110"/>
      <c r="E237" s="111">
        <f t="shared" ref="E237:N237" si="1087">AN237+AZ237</f>
        <v>0</v>
      </c>
      <c r="F237" s="111">
        <f t="shared" si="1087"/>
        <v>0</v>
      </c>
      <c r="G237" s="111">
        <f t="shared" si="1087"/>
        <v>0</v>
      </c>
      <c r="H237" s="111">
        <f t="shared" si="1087"/>
        <v>0</v>
      </c>
      <c r="I237" s="111">
        <f t="shared" si="1087"/>
        <v>0</v>
      </c>
      <c r="J237" s="111">
        <f t="shared" si="1087"/>
        <v>0</v>
      </c>
      <c r="K237" s="111">
        <f t="shared" si="1087"/>
        <v>0</v>
      </c>
      <c r="L237" s="111">
        <f t="shared" si="1087"/>
        <v>0</v>
      </c>
      <c r="M237" s="111">
        <f t="shared" si="1087"/>
        <v>0</v>
      </c>
      <c r="N237" s="111">
        <f t="shared" si="1087"/>
        <v>0</v>
      </c>
      <c r="O237" s="112"/>
      <c r="P237" s="111">
        <f t="shared" si="11"/>
        <v>0</v>
      </c>
      <c r="Q237" s="111">
        <f t="shared" ref="Q237:Z237" si="1088">IF(E$10=0,0,ROUND(Q236-(E237-AB237),2))</f>
        <v>0</v>
      </c>
      <c r="R237" s="111">
        <f t="shared" si="1088"/>
        <v>0</v>
      </c>
      <c r="S237" s="111">
        <f t="shared" si="1088"/>
        <v>0</v>
      </c>
      <c r="T237" s="111">
        <f t="shared" si="1088"/>
        <v>0</v>
      </c>
      <c r="U237" s="111">
        <f t="shared" si="1088"/>
        <v>0</v>
      </c>
      <c r="V237" s="111">
        <f t="shared" si="1088"/>
        <v>0</v>
      </c>
      <c r="W237" s="111">
        <f t="shared" si="1088"/>
        <v>0</v>
      </c>
      <c r="X237" s="111">
        <f t="shared" si="1088"/>
        <v>0</v>
      </c>
      <c r="Y237" s="111">
        <f t="shared" si="1088"/>
        <v>0</v>
      </c>
      <c r="Z237" s="111">
        <f t="shared" si="1088"/>
        <v>0</v>
      </c>
      <c r="AA237" s="114"/>
      <c r="AB237" s="111">
        <f t="shared" ref="AB237:AK237" si="1089">ROUND(Q236*E$11/12,2)</f>
        <v>0</v>
      </c>
      <c r="AC237" s="111">
        <f t="shared" si="1089"/>
        <v>0</v>
      </c>
      <c r="AD237" s="111">
        <f t="shared" si="1089"/>
        <v>0</v>
      </c>
      <c r="AE237" s="111">
        <f t="shared" si="1089"/>
        <v>0</v>
      </c>
      <c r="AF237" s="111">
        <f t="shared" si="1089"/>
        <v>0</v>
      </c>
      <c r="AG237" s="111">
        <f t="shared" si="1089"/>
        <v>0</v>
      </c>
      <c r="AH237" s="111">
        <f t="shared" si="1089"/>
        <v>0</v>
      </c>
      <c r="AI237" s="111">
        <f t="shared" si="1089"/>
        <v>0</v>
      </c>
      <c r="AJ237" s="111">
        <f t="shared" si="1089"/>
        <v>0</v>
      </c>
      <c r="AK237" s="111">
        <f t="shared" si="1089"/>
        <v>0</v>
      </c>
      <c r="AL237" s="111">
        <f t="shared" si="22"/>
        <v>0</v>
      </c>
      <c r="AM237" s="115"/>
      <c r="AN237" s="111">
        <f t="shared" ref="AN237:AW237" si="1090">IF(Q236&gt;0,IF((Q236+AB237)&lt;E$12,Q236+AB237,E$12),0)</f>
        <v>0</v>
      </c>
      <c r="AO237" s="111">
        <f t="shared" si="1090"/>
        <v>0</v>
      </c>
      <c r="AP237" s="111">
        <f t="shared" si="1090"/>
        <v>0</v>
      </c>
      <c r="AQ237" s="111">
        <f t="shared" si="1090"/>
        <v>0</v>
      </c>
      <c r="AR237" s="111">
        <f t="shared" si="1090"/>
        <v>0</v>
      </c>
      <c r="AS237" s="111">
        <f t="shared" si="1090"/>
        <v>0</v>
      </c>
      <c r="AT237" s="111">
        <f t="shared" si="1090"/>
        <v>0</v>
      </c>
      <c r="AU237" s="111">
        <f t="shared" si="1090"/>
        <v>0</v>
      </c>
      <c r="AV237" s="111">
        <f t="shared" si="1090"/>
        <v>0</v>
      </c>
      <c r="AW237" s="111">
        <f t="shared" si="1090"/>
        <v>0</v>
      </c>
      <c r="AX237" s="111">
        <f t="shared" si="24"/>
        <v>0</v>
      </c>
      <c r="AY237" s="111"/>
      <c r="AZ237" s="113">
        <f t="shared" si="25"/>
        <v>0</v>
      </c>
      <c r="BA237" s="111">
        <f t="shared" ref="BA237:BI237" si="1091">IF(R236&lt;=0,0,IF($C237&lt;=SUM($AZ237:AZ237),0,IF(AO237+$C237-SUM($AZ237:AZ237)&gt;R236+AC237,R236+AC237-AO237,$C237-SUM($AZ237:AZ237))))</f>
        <v>0</v>
      </c>
      <c r="BB237" s="111">
        <f t="shared" si="1091"/>
        <v>0</v>
      </c>
      <c r="BC237" s="111">
        <f t="shared" si="1091"/>
        <v>0</v>
      </c>
      <c r="BD237" s="111">
        <f t="shared" si="1091"/>
        <v>0</v>
      </c>
      <c r="BE237" s="111">
        <f t="shared" si="1091"/>
        <v>0</v>
      </c>
      <c r="BF237" s="111">
        <f t="shared" si="1091"/>
        <v>0</v>
      </c>
      <c r="BG237" s="111">
        <f t="shared" si="1091"/>
        <v>0</v>
      </c>
      <c r="BH237" s="111">
        <f t="shared" si="1091"/>
        <v>0</v>
      </c>
      <c r="BI237" s="111">
        <f t="shared" si="1091"/>
        <v>0</v>
      </c>
      <c r="BJ237" s="53"/>
      <c r="BK237" s="53"/>
    </row>
    <row r="238" ht="10.5" customHeight="1">
      <c r="A238" s="107" t="str">
        <f t="shared" si="16"/>
        <v/>
      </c>
      <c r="B238" s="108" t="str">
        <f t="shared" si="17"/>
        <v>#N/A</v>
      </c>
      <c r="C238" s="109" t="str">
        <f t="shared" si="18"/>
        <v/>
      </c>
      <c r="D238" s="110"/>
      <c r="E238" s="111">
        <f t="shared" ref="E238:N238" si="1092">AN238+AZ238</f>
        <v>0</v>
      </c>
      <c r="F238" s="111">
        <f t="shared" si="1092"/>
        <v>0</v>
      </c>
      <c r="G238" s="111">
        <f t="shared" si="1092"/>
        <v>0</v>
      </c>
      <c r="H238" s="111">
        <f t="shared" si="1092"/>
        <v>0</v>
      </c>
      <c r="I238" s="111">
        <f t="shared" si="1092"/>
        <v>0</v>
      </c>
      <c r="J238" s="111">
        <f t="shared" si="1092"/>
        <v>0</v>
      </c>
      <c r="K238" s="111">
        <f t="shared" si="1092"/>
        <v>0</v>
      </c>
      <c r="L238" s="111">
        <f t="shared" si="1092"/>
        <v>0</v>
      </c>
      <c r="M238" s="111">
        <f t="shared" si="1092"/>
        <v>0</v>
      </c>
      <c r="N238" s="111">
        <f t="shared" si="1092"/>
        <v>0</v>
      </c>
      <c r="O238" s="112"/>
      <c r="P238" s="111">
        <f t="shared" si="11"/>
        <v>0</v>
      </c>
      <c r="Q238" s="111">
        <f t="shared" ref="Q238:Z238" si="1093">IF(E$10=0,0,ROUND(Q237-(E238-AB238),2))</f>
        <v>0</v>
      </c>
      <c r="R238" s="111">
        <f t="shared" si="1093"/>
        <v>0</v>
      </c>
      <c r="S238" s="111">
        <f t="shared" si="1093"/>
        <v>0</v>
      </c>
      <c r="T238" s="111">
        <f t="shared" si="1093"/>
        <v>0</v>
      </c>
      <c r="U238" s="111">
        <f t="shared" si="1093"/>
        <v>0</v>
      </c>
      <c r="V238" s="111">
        <f t="shared" si="1093"/>
        <v>0</v>
      </c>
      <c r="W238" s="111">
        <f t="shared" si="1093"/>
        <v>0</v>
      </c>
      <c r="X238" s="111">
        <f t="shared" si="1093"/>
        <v>0</v>
      </c>
      <c r="Y238" s="111">
        <f t="shared" si="1093"/>
        <v>0</v>
      </c>
      <c r="Z238" s="111">
        <f t="shared" si="1093"/>
        <v>0</v>
      </c>
      <c r="AA238" s="114"/>
      <c r="AB238" s="111">
        <f t="shared" ref="AB238:AK238" si="1094">ROUND(Q237*E$11/12,2)</f>
        <v>0</v>
      </c>
      <c r="AC238" s="111">
        <f t="shared" si="1094"/>
        <v>0</v>
      </c>
      <c r="AD238" s="111">
        <f t="shared" si="1094"/>
        <v>0</v>
      </c>
      <c r="AE238" s="111">
        <f t="shared" si="1094"/>
        <v>0</v>
      </c>
      <c r="AF238" s="111">
        <f t="shared" si="1094"/>
        <v>0</v>
      </c>
      <c r="AG238" s="111">
        <f t="shared" si="1094"/>
        <v>0</v>
      </c>
      <c r="AH238" s="111">
        <f t="shared" si="1094"/>
        <v>0</v>
      </c>
      <c r="AI238" s="111">
        <f t="shared" si="1094"/>
        <v>0</v>
      </c>
      <c r="AJ238" s="111">
        <f t="shared" si="1094"/>
        <v>0</v>
      </c>
      <c r="AK238" s="111">
        <f t="shared" si="1094"/>
        <v>0</v>
      </c>
      <c r="AL238" s="111">
        <f t="shared" si="22"/>
        <v>0</v>
      </c>
      <c r="AM238" s="115"/>
      <c r="AN238" s="111">
        <f t="shared" ref="AN238:AW238" si="1095">IF(Q237&gt;0,IF((Q237+AB238)&lt;E$12,Q237+AB238,E$12),0)</f>
        <v>0</v>
      </c>
      <c r="AO238" s="111">
        <f t="shared" si="1095"/>
        <v>0</v>
      </c>
      <c r="AP238" s="111">
        <f t="shared" si="1095"/>
        <v>0</v>
      </c>
      <c r="AQ238" s="111">
        <f t="shared" si="1095"/>
        <v>0</v>
      </c>
      <c r="AR238" s="111">
        <f t="shared" si="1095"/>
        <v>0</v>
      </c>
      <c r="AS238" s="111">
        <f t="shared" si="1095"/>
        <v>0</v>
      </c>
      <c r="AT238" s="111">
        <f t="shared" si="1095"/>
        <v>0</v>
      </c>
      <c r="AU238" s="111">
        <f t="shared" si="1095"/>
        <v>0</v>
      </c>
      <c r="AV238" s="111">
        <f t="shared" si="1095"/>
        <v>0</v>
      </c>
      <c r="AW238" s="111">
        <f t="shared" si="1095"/>
        <v>0</v>
      </c>
      <c r="AX238" s="111">
        <f t="shared" si="24"/>
        <v>0</v>
      </c>
      <c r="AY238" s="111"/>
      <c r="AZ238" s="113">
        <f t="shared" si="25"/>
        <v>0</v>
      </c>
      <c r="BA238" s="111">
        <f t="shared" ref="BA238:BI238" si="1096">IF(R237&lt;=0,0,IF($C238&lt;=SUM($AZ238:AZ238),0,IF(AO238+$C238-SUM($AZ238:AZ238)&gt;R237+AC238,R237+AC238-AO238,$C238-SUM($AZ238:AZ238))))</f>
        <v>0</v>
      </c>
      <c r="BB238" s="111">
        <f t="shared" si="1096"/>
        <v>0</v>
      </c>
      <c r="BC238" s="111">
        <f t="shared" si="1096"/>
        <v>0</v>
      </c>
      <c r="BD238" s="111">
        <f t="shared" si="1096"/>
        <v>0</v>
      </c>
      <c r="BE238" s="111">
        <f t="shared" si="1096"/>
        <v>0</v>
      </c>
      <c r="BF238" s="111">
        <f t="shared" si="1096"/>
        <v>0</v>
      </c>
      <c r="BG238" s="111">
        <f t="shared" si="1096"/>
        <v>0</v>
      </c>
      <c r="BH238" s="111">
        <f t="shared" si="1096"/>
        <v>0</v>
      </c>
      <c r="BI238" s="111">
        <f t="shared" si="1096"/>
        <v>0</v>
      </c>
      <c r="BJ238" s="53"/>
      <c r="BK238" s="53"/>
    </row>
    <row r="239" ht="10.5" customHeight="1">
      <c r="A239" s="107" t="str">
        <f t="shared" si="16"/>
        <v/>
      </c>
      <c r="B239" s="108" t="str">
        <f t="shared" si="17"/>
        <v>#N/A</v>
      </c>
      <c r="C239" s="109" t="str">
        <f t="shared" si="18"/>
        <v/>
      </c>
      <c r="D239" s="110"/>
      <c r="E239" s="111">
        <f t="shared" ref="E239:N239" si="1097">AN239+AZ239</f>
        <v>0</v>
      </c>
      <c r="F239" s="111">
        <f t="shared" si="1097"/>
        <v>0</v>
      </c>
      <c r="G239" s="111">
        <f t="shared" si="1097"/>
        <v>0</v>
      </c>
      <c r="H239" s="111">
        <f t="shared" si="1097"/>
        <v>0</v>
      </c>
      <c r="I239" s="111">
        <f t="shared" si="1097"/>
        <v>0</v>
      </c>
      <c r="J239" s="111">
        <f t="shared" si="1097"/>
        <v>0</v>
      </c>
      <c r="K239" s="111">
        <f t="shared" si="1097"/>
        <v>0</v>
      </c>
      <c r="L239" s="111">
        <f t="shared" si="1097"/>
        <v>0</v>
      </c>
      <c r="M239" s="111">
        <f t="shared" si="1097"/>
        <v>0</v>
      </c>
      <c r="N239" s="111">
        <f t="shared" si="1097"/>
        <v>0</v>
      </c>
      <c r="O239" s="112"/>
      <c r="P239" s="111">
        <f t="shared" si="11"/>
        <v>0</v>
      </c>
      <c r="Q239" s="111">
        <f t="shared" ref="Q239:Z239" si="1098">IF(E$10=0,0,ROUND(Q238-(E239-AB239),2))</f>
        <v>0</v>
      </c>
      <c r="R239" s="111">
        <f t="shared" si="1098"/>
        <v>0</v>
      </c>
      <c r="S239" s="111">
        <f t="shared" si="1098"/>
        <v>0</v>
      </c>
      <c r="T239" s="111">
        <f t="shared" si="1098"/>
        <v>0</v>
      </c>
      <c r="U239" s="111">
        <f t="shared" si="1098"/>
        <v>0</v>
      </c>
      <c r="V239" s="111">
        <f t="shared" si="1098"/>
        <v>0</v>
      </c>
      <c r="W239" s="111">
        <f t="shared" si="1098"/>
        <v>0</v>
      </c>
      <c r="X239" s="111">
        <f t="shared" si="1098"/>
        <v>0</v>
      </c>
      <c r="Y239" s="111">
        <f t="shared" si="1098"/>
        <v>0</v>
      </c>
      <c r="Z239" s="111">
        <f t="shared" si="1098"/>
        <v>0</v>
      </c>
      <c r="AA239" s="114"/>
      <c r="AB239" s="111">
        <f t="shared" ref="AB239:AK239" si="1099">ROUND(Q238*E$11/12,2)</f>
        <v>0</v>
      </c>
      <c r="AC239" s="111">
        <f t="shared" si="1099"/>
        <v>0</v>
      </c>
      <c r="AD239" s="111">
        <f t="shared" si="1099"/>
        <v>0</v>
      </c>
      <c r="AE239" s="111">
        <f t="shared" si="1099"/>
        <v>0</v>
      </c>
      <c r="AF239" s="111">
        <f t="shared" si="1099"/>
        <v>0</v>
      </c>
      <c r="AG239" s="111">
        <f t="shared" si="1099"/>
        <v>0</v>
      </c>
      <c r="AH239" s="111">
        <f t="shared" si="1099"/>
        <v>0</v>
      </c>
      <c r="AI239" s="111">
        <f t="shared" si="1099"/>
        <v>0</v>
      </c>
      <c r="AJ239" s="111">
        <f t="shared" si="1099"/>
        <v>0</v>
      </c>
      <c r="AK239" s="111">
        <f t="shared" si="1099"/>
        <v>0</v>
      </c>
      <c r="AL239" s="111">
        <f t="shared" si="22"/>
        <v>0</v>
      </c>
      <c r="AM239" s="115"/>
      <c r="AN239" s="111">
        <f t="shared" ref="AN239:AW239" si="1100">IF(Q238&gt;0,IF((Q238+AB239)&lt;E$12,Q238+AB239,E$12),0)</f>
        <v>0</v>
      </c>
      <c r="AO239" s="111">
        <f t="shared" si="1100"/>
        <v>0</v>
      </c>
      <c r="AP239" s="111">
        <f t="shared" si="1100"/>
        <v>0</v>
      </c>
      <c r="AQ239" s="111">
        <f t="shared" si="1100"/>
        <v>0</v>
      </c>
      <c r="AR239" s="111">
        <f t="shared" si="1100"/>
        <v>0</v>
      </c>
      <c r="AS239" s="111">
        <f t="shared" si="1100"/>
        <v>0</v>
      </c>
      <c r="AT239" s="111">
        <f t="shared" si="1100"/>
        <v>0</v>
      </c>
      <c r="AU239" s="111">
        <f t="shared" si="1100"/>
        <v>0</v>
      </c>
      <c r="AV239" s="111">
        <f t="shared" si="1100"/>
        <v>0</v>
      </c>
      <c r="AW239" s="111">
        <f t="shared" si="1100"/>
        <v>0</v>
      </c>
      <c r="AX239" s="111">
        <f t="shared" si="24"/>
        <v>0</v>
      </c>
      <c r="AY239" s="111"/>
      <c r="AZ239" s="113">
        <f t="shared" si="25"/>
        <v>0</v>
      </c>
      <c r="BA239" s="111">
        <f t="shared" ref="BA239:BI239" si="1101">IF(R238&lt;=0,0,IF($C239&lt;=SUM($AZ239:AZ239),0,IF(AO239+$C239-SUM($AZ239:AZ239)&gt;R238+AC239,R238+AC239-AO239,$C239-SUM($AZ239:AZ239))))</f>
        <v>0</v>
      </c>
      <c r="BB239" s="111">
        <f t="shared" si="1101"/>
        <v>0</v>
      </c>
      <c r="BC239" s="111">
        <f t="shared" si="1101"/>
        <v>0</v>
      </c>
      <c r="BD239" s="111">
        <f t="shared" si="1101"/>
        <v>0</v>
      </c>
      <c r="BE239" s="111">
        <f t="shared" si="1101"/>
        <v>0</v>
      </c>
      <c r="BF239" s="111">
        <f t="shared" si="1101"/>
        <v>0</v>
      </c>
      <c r="BG239" s="111">
        <f t="shared" si="1101"/>
        <v>0</v>
      </c>
      <c r="BH239" s="111">
        <f t="shared" si="1101"/>
        <v>0</v>
      </c>
      <c r="BI239" s="111">
        <f t="shared" si="1101"/>
        <v>0</v>
      </c>
      <c r="BJ239" s="53"/>
      <c r="BK239" s="53"/>
    </row>
    <row r="240" ht="10.5" customHeight="1">
      <c r="A240" s="107" t="str">
        <f t="shared" si="16"/>
        <v/>
      </c>
      <c r="B240" s="108" t="str">
        <f t="shared" si="17"/>
        <v>#N/A</v>
      </c>
      <c r="C240" s="109" t="str">
        <f t="shared" si="18"/>
        <v/>
      </c>
      <c r="D240" s="110"/>
      <c r="E240" s="111">
        <f t="shared" ref="E240:N240" si="1102">AN240+AZ240</f>
        <v>0</v>
      </c>
      <c r="F240" s="111">
        <f t="shared" si="1102"/>
        <v>0</v>
      </c>
      <c r="G240" s="111">
        <f t="shared" si="1102"/>
        <v>0</v>
      </c>
      <c r="H240" s="111">
        <f t="shared" si="1102"/>
        <v>0</v>
      </c>
      <c r="I240" s="111">
        <f t="shared" si="1102"/>
        <v>0</v>
      </c>
      <c r="J240" s="111">
        <f t="shared" si="1102"/>
        <v>0</v>
      </c>
      <c r="K240" s="111">
        <f t="shared" si="1102"/>
        <v>0</v>
      </c>
      <c r="L240" s="111">
        <f t="shared" si="1102"/>
        <v>0</v>
      </c>
      <c r="M240" s="111">
        <f t="shared" si="1102"/>
        <v>0</v>
      </c>
      <c r="N240" s="111">
        <f t="shared" si="1102"/>
        <v>0</v>
      </c>
      <c r="O240" s="112"/>
      <c r="P240" s="111">
        <f t="shared" si="11"/>
        <v>0</v>
      </c>
      <c r="Q240" s="111">
        <f t="shared" ref="Q240:Z240" si="1103">IF(E$10=0,0,ROUND(Q239-(E240-AB240),2))</f>
        <v>0</v>
      </c>
      <c r="R240" s="111">
        <f t="shared" si="1103"/>
        <v>0</v>
      </c>
      <c r="S240" s="111">
        <f t="shared" si="1103"/>
        <v>0</v>
      </c>
      <c r="T240" s="111">
        <f t="shared" si="1103"/>
        <v>0</v>
      </c>
      <c r="U240" s="111">
        <f t="shared" si="1103"/>
        <v>0</v>
      </c>
      <c r="V240" s="111">
        <f t="shared" si="1103"/>
        <v>0</v>
      </c>
      <c r="W240" s="111">
        <f t="shared" si="1103"/>
        <v>0</v>
      </c>
      <c r="X240" s="111">
        <f t="shared" si="1103"/>
        <v>0</v>
      </c>
      <c r="Y240" s="111">
        <f t="shared" si="1103"/>
        <v>0</v>
      </c>
      <c r="Z240" s="111">
        <f t="shared" si="1103"/>
        <v>0</v>
      </c>
      <c r="AA240" s="114"/>
      <c r="AB240" s="111">
        <f t="shared" ref="AB240:AK240" si="1104">ROUND(Q239*E$11/12,2)</f>
        <v>0</v>
      </c>
      <c r="AC240" s="111">
        <f t="shared" si="1104"/>
        <v>0</v>
      </c>
      <c r="AD240" s="111">
        <f t="shared" si="1104"/>
        <v>0</v>
      </c>
      <c r="AE240" s="111">
        <f t="shared" si="1104"/>
        <v>0</v>
      </c>
      <c r="AF240" s="111">
        <f t="shared" si="1104"/>
        <v>0</v>
      </c>
      <c r="AG240" s="111">
        <f t="shared" si="1104"/>
        <v>0</v>
      </c>
      <c r="AH240" s="111">
        <f t="shared" si="1104"/>
        <v>0</v>
      </c>
      <c r="AI240" s="111">
        <f t="shared" si="1104"/>
        <v>0</v>
      </c>
      <c r="AJ240" s="111">
        <f t="shared" si="1104"/>
        <v>0</v>
      </c>
      <c r="AK240" s="111">
        <f t="shared" si="1104"/>
        <v>0</v>
      </c>
      <c r="AL240" s="111">
        <f t="shared" si="22"/>
        <v>0</v>
      </c>
      <c r="AM240" s="115"/>
      <c r="AN240" s="111">
        <f t="shared" ref="AN240:AW240" si="1105">IF(Q239&gt;0,IF((Q239+AB240)&lt;E$12,Q239+AB240,E$12),0)</f>
        <v>0</v>
      </c>
      <c r="AO240" s="111">
        <f t="shared" si="1105"/>
        <v>0</v>
      </c>
      <c r="AP240" s="111">
        <f t="shared" si="1105"/>
        <v>0</v>
      </c>
      <c r="AQ240" s="111">
        <f t="shared" si="1105"/>
        <v>0</v>
      </c>
      <c r="AR240" s="111">
        <f t="shared" si="1105"/>
        <v>0</v>
      </c>
      <c r="AS240" s="111">
        <f t="shared" si="1105"/>
        <v>0</v>
      </c>
      <c r="AT240" s="111">
        <f t="shared" si="1105"/>
        <v>0</v>
      </c>
      <c r="AU240" s="111">
        <f t="shared" si="1105"/>
        <v>0</v>
      </c>
      <c r="AV240" s="111">
        <f t="shared" si="1105"/>
        <v>0</v>
      </c>
      <c r="AW240" s="111">
        <f t="shared" si="1105"/>
        <v>0</v>
      </c>
      <c r="AX240" s="111">
        <f t="shared" si="24"/>
        <v>0</v>
      </c>
      <c r="AY240" s="111"/>
      <c r="AZ240" s="113">
        <f t="shared" si="25"/>
        <v>0</v>
      </c>
      <c r="BA240" s="111">
        <f t="shared" ref="BA240:BI240" si="1106">IF(R239&lt;=0,0,IF($C240&lt;=SUM($AZ240:AZ240),0,IF(AO240+$C240-SUM($AZ240:AZ240)&gt;R239+AC240,R239+AC240-AO240,$C240-SUM($AZ240:AZ240))))</f>
        <v>0</v>
      </c>
      <c r="BB240" s="111">
        <f t="shared" si="1106"/>
        <v>0</v>
      </c>
      <c r="BC240" s="111">
        <f t="shared" si="1106"/>
        <v>0</v>
      </c>
      <c r="BD240" s="111">
        <f t="shared" si="1106"/>
        <v>0</v>
      </c>
      <c r="BE240" s="111">
        <f t="shared" si="1106"/>
        <v>0</v>
      </c>
      <c r="BF240" s="111">
        <f t="shared" si="1106"/>
        <v>0</v>
      </c>
      <c r="BG240" s="111">
        <f t="shared" si="1106"/>
        <v>0</v>
      </c>
      <c r="BH240" s="111">
        <f t="shared" si="1106"/>
        <v>0</v>
      </c>
      <c r="BI240" s="111">
        <f t="shared" si="1106"/>
        <v>0</v>
      </c>
      <c r="BJ240" s="53"/>
      <c r="BK240" s="53"/>
    </row>
    <row r="241" ht="10.5" customHeight="1">
      <c r="A241" s="107" t="str">
        <f t="shared" si="16"/>
        <v/>
      </c>
      <c r="B241" s="108" t="str">
        <f t="shared" si="17"/>
        <v>#N/A</v>
      </c>
      <c r="C241" s="109" t="str">
        <f t="shared" si="18"/>
        <v/>
      </c>
      <c r="D241" s="110"/>
      <c r="E241" s="111">
        <f t="shared" ref="E241:N241" si="1107">AN241+AZ241</f>
        <v>0</v>
      </c>
      <c r="F241" s="111">
        <f t="shared" si="1107"/>
        <v>0</v>
      </c>
      <c r="G241" s="111">
        <f t="shared" si="1107"/>
        <v>0</v>
      </c>
      <c r="H241" s="111">
        <f t="shared" si="1107"/>
        <v>0</v>
      </c>
      <c r="I241" s="111">
        <f t="shared" si="1107"/>
        <v>0</v>
      </c>
      <c r="J241" s="111">
        <f t="shared" si="1107"/>
        <v>0</v>
      </c>
      <c r="K241" s="111">
        <f t="shared" si="1107"/>
        <v>0</v>
      </c>
      <c r="L241" s="111">
        <f t="shared" si="1107"/>
        <v>0</v>
      </c>
      <c r="M241" s="111">
        <f t="shared" si="1107"/>
        <v>0</v>
      </c>
      <c r="N241" s="111">
        <f t="shared" si="1107"/>
        <v>0</v>
      </c>
      <c r="O241" s="112"/>
      <c r="P241" s="111">
        <f t="shared" si="11"/>
        <v>0</v>
      </c>
      <c r="Q241" s="111">
        <f t="shared" ref="Q241:Z241" si="1108">IF(E$10=0,0,ROUND(Q240-(E241-AB241),2))</f>
        <v>0</v>
      </c>
      <c r="R241" s="111">
        <f t="shared" si="1108"/>
        <v>0</v>
      </c>
      <c r="S241" s="111">
        <f t="shared" si="1108"/>
        <v>0</v>
      </c>
      <c r="T241" s="111">
        <f t="shared" si="1108"/>
        <v>0</v>
      </c>
      <c r="U241" s="111">
        <f t="shared" si="1108"/>
        <v>0</v>
      </c>
      <c r="V241" s="111">
        <f t="shared" si="1108"/>
        <v>0</v>
      </c>
      <c r="W241" s="111">
        <f t="shared" si="1108"/>
        <v>0</v>
      </c>
      <c r="X241" s="111">
        <f t="shared" si="1108"/>
        <v>0</v>
      </c>
      <c r="Y241" s="111">
        <f t="shared" si="1108"/>
        <v>0</v>
      </c>
      <c r="Z241" s="111">
        <f t="shared" si="1108"/>
        <v>0</v>
      </c>
      <c r="AA241" s="114"/>
      <c r="AB241" s="111">
        <f t="shared" ref="AB241:AK241" si="1109">ROUND(Q240*E$11/12,2)</f>
        <v>0</v>
      </c>
      <c r="AC241" s="111">
        <f t="shared" si="1109"/>
        <v>0</v>
      </c>
      <c r="AD241" s="111">
        <f t="shared" si="1109"/>
        <v>0</v>
      </c>
      <c r="AE241" s="111">
        <f t="shared" si="1109"/>
        <v>0</v>
      </c>
      <c r="AF241" s="111">
        <f t="shared" si="1109"/>
        <v>0</v>
      </c>
      <c r="AG241" s="111">
        <f t="shared" si="1109"/>
        <v>0</v>
      </c>
      <c r="AH241" s="111">
        <f t="shared" si="1109"/>
        <v>0</v>
      </c>
      <c r="AI241" s="111">
        <f t="shared" si="1109"/>
        <v>0</v>
      </c>
      <c r="AJ241" s="111">
        <f t="shared" si="1109"/>
        <v>0</v>
      </c>
      <c r="AK241" s="111">
        <f t="shared" si="1109"/>
        <v>0</v>
      </c>
      <c r="AL241" s="111">
        <f t="shared" si="22"/>
        <v>0</v>
      </c>
      <c r="AM241" s="115"/>
      <c r="AN241" s="111">
        <f t="shared" ref="AN241:AW241" si="1110">IF(Q240&gt;0,IF((Q240+AB241)&lt;E$12,Q240+AB241,E$12),0)</f>
        <v>0</v>
      </c>
      <c r="AO241" s="111">
        <f t="shared" si="1110"/>
        <v>0</v>
      </c>
      <c r="AP241" s="111">
        <f t="shared" si="1110"/>
        <v>0</v>
      </c>
      <c r="AQ241" s="111">
        <f t="shared" si="1110"/>
        <v>0</v>
      </c>
      <c r="AR241" s="111">
        <f t="shared" si="1110"/>
        <v>0</v>
      </c>
      <c r="AS241" s="111">
        <f t="shared" si="1110"/>
        <v>0</v>
      </c>
      <c r="AT241" s="111">
        <f t="shared" si="1110"/>
        <v>0</v>
      </c>
      <c r="AU241" s="111">
        <f t="shared" si="1110"/>
        <v>0</v>
      </c>
      <c r="AV241" s="111">
        <f t="shared" si="1110"/>
        <v>0</v>
      </c>
      <c r="AW241" s="111">
        <f t="shared" si="1110"/>
        <v>0</v>
      </c>
      <c r="AX241" s="111">
        <f t="shared" si="24"/>
        <v>0</v>
      </c>
      <c r="AY241" s="111"/>
      <c r="AZ241" s="113">
        <f t="shared" si="25"/>
        <v>0</v>
      </c>
      <c r="BA241" s="111">
        <f t="shared" ref="BA241:BI241" si="1111">IF(R240&lt;=0,0,IF($C241&lt;=SUM($AZ241:AZ241),0,IF(AO241+$C241-SUM($AZ241:AZ241)&gt;R240+AC241,R240+AC241-AO241,$C241-SUM($AZ241:AZ241))))</f>
        <v>0</v>
      </c>
      <c r="BB241" s="111">
        <f t="shared" si="1111"/>
        <v>0</v>
      </c>
      <c r="BC241" s="111">
        <f t="shared" si="1111"/>
        <v>0</v>
      </c>
      <c r="BD241" s="111">
        <f t="shared" si="1111"/>
        <v>0</v>
      </c>
      <c r="BE241" s="111">
        <f t="shared" si="1111"/>
        <v>0</v>
      </c>
      <c r="BF241" s="111">
        <f t="shared" si="1111"/>
        <v>0</v>
      </c>
      <c r="BG241" s="111">
        <f t="shared" si="1111"/>
        <v>0</v>
      </c>
      <c r="BH241" s="111">
        <f t="shared" si="1111"/>
        <v>0</v>
      </c>
      <c r="BI241" s="111">
        <f t="shared" si="1111"/>
        <v>0</v>
      </c>
      <c r="BJ241" s="53"/>
      <c r="BK241" s="53"/>
    </row>
    <row r="242" ht="10.5" customHeight="1">
      <c r="A242" s="107" t="str">
        <f t="shared" si="16"/>
        <v/>
      </c>
      <c r="B242" s="108" t="str">
        <f t="shared" si="17"/>
        <v>#N/A</v>
      </c>
      <c r="C242" s="109" t="str">
        <f t="shared" si="18"/>
        <v/>
      </c>
      <c r="D242" s="110"/>
      <c r="E242" s="111">
        <f t="shared" ref="E242:N242" si="1112">AN242+AZ242</f>
        <v>0</v>
      </c>
      <c r="F242" s="111">
        <f t="shared" si="1112"/>
        <v>0</v>
      </c>
      <c r="G242" s="111">
        <f t="shared" si="1112"/>
        <v>0</v>
      </c>
      <c r="H242" s="111">
        <f t="shared" si="1112"/>
        <v>0</v>
      </c>
      <c r="I242" s="111">
        <f t="shared" si="1112"/>
        <v>0</v>
      </c>
      <c r="J242" s="111">
        <f t="shared" si="1112"/>
        <v>0</v>
      </c>
      <c r="K242" s="111">
        <f t="shared" si="1112"/>
        <v>0</v>
      </c>
      <c r="L242" s="111">
        <f t="shared" si="1112"/>
        <v>0</v>
      </c>
      <c r="M242" s="111">
        <f t="shared" si="1112"/>
        <v>0</v>
      </c>
      <c r="N242" s="111">
        <f t="shared" si="1112"/>
        <v>0</v>
      </c>
      <c r="O242" s="112"/>
      <c r="P242" s="111">
        <f t="shared" si="11"/>
        <v>0</v>
      </c>
      <c r="Q242" s="111">
        <f t="shared" ref="Q242:Z242" si="1113">IF(E$10=0,0,ROUND(Q241-(E242-AB242),2))</f>
        <v>0</v>
      </c>
      <c r="R242" s="111">
        <f t="shared" si="1113"/>
        <v>0</v>
      </c>
      <c r="S242" s="111">
        <f t="shared" si="1113"/>
        <v>0</v>
      </c>
      <c r="T242" s="111">
        <f t="shared" si="1113"/>
        <v>0</v>
      </c>
      <c r="U242" s="111">
        <f t="shared" si="1113"/>
        <v>0</v>
      </c>
      <c r="V242" s="111">
        <f t="shared" si="1113"/>
        <v>0</v>
      </c>
      <c r="W242" s="111">
        <f t="shared" si="1113"/>
        <v>0</v>
      </c>
      <c r="X242" s="111">
        <f t="shared" si="1113"/>
        <v>0</v>
      </c>
      <c r="Y242" s="111">
        <f t="shared" si="1113"/>
        <v>0</v>
      </c>
      <c r="Z242" s="111">
        <f t="shared" si="1113"/>
        <v>0</v>
      </c>
      <c r="AA242" s="114"/>
      <c r="AB242" s="111">
        <f t="shared" ref="AB242:AK242" si="1114">ROUND(Q241*E$11/12,2)</f>
        <v>0</v>
      </c>
      <c r="AC242" s="111">
        <f t="shared" si="1114"/>
        <v>0</v>
      </c>
      <c r="AD242" s="111">
        <f t="shared" si="1114"/>
        <v>0</v>
      </c>
      <c r="AE242" s="111">
        <f t="shared" si="1114"/>
        <v>0</v>
      </c>
      <c r="AF242" s="111">
        <f t="shared" si="1114"/>
        <v>0</v>
      </c>
      <c r="AG242" s="111">
        <f t="shared" si="1114"/>
        <v>0</v>
      </c>
      <c r="AH242" s="111">
        <f t="shared" si="1114"/>
        <v>0</v>
      </c>
      <c r="AI242" s="111">
        <f t="shared" si="1114"/>
        <v>0</v>
      </c>
      <c r="AJ242" s="111">
        <f t="shared" si="1114"/>
        <v>0</v>
      </c>
      <c r="AK242" s="111">
        <f t="shared" si="1114"/>
        <v>0</v>
      </c>
      <c r="AL242" s="111">
        <f t="shared" si="22"/>
        <v>0</v>
      </c>
      <c r="AM242" s="115"/>
      <c r="AN242" s="111">
        <f t="shared" ref="AN242:AW242" si="1115">IF(Q241&gt;0,IF((Q241+AB242)&lt;E$12,Q241+AB242,E$12),0)</f>
        <v>0</v>
      </c>
      <c r="AO242" s="111">
        <f t="shared" si="1115"/>
        <v>0</v>
      </c>
      <c r="AP242" s="111">
        <f t="shared" si="1115"/>
        <v>0</v>
      </c>
      <c r="AQ242" s="111">
        <f t="shared" si="1115"/>
        <v>0</v>
      </c>
      <c r="AR242" s="111">
        <f t="shared" si="1115"/>
        <v>0</v>
      </c>
      <c r="AS242" s="111">
        <f t="shared" si="1115"/>
        <v>0</v>
      </c>
      <c r="AT242" s="111">
        <f t="shared" si="1115"/>
        <v>0</v>
      </c>
      <c r="AU242" s="111">
        <f t="shared" si="1115"/>
        <v>0</v>
      </c>
      <c r="AV242" s="111">
        <f t="shared" si="1115"/>
        <v>0</v>
      </c>
      <c r="AW242" s="111">
        <f t="shared" si="1115"/>
        <v>0</v>
      </c>
      <c r="AX242" s="111">
        <f t="shared" si="24"/>
        <v>0</v>
      </c>
      <c r="AY242" s="111"/>
      <c r="AZ242" s="113">
        <f t="shared" si="25"/>
        <v>0</v>
      </c>
      <c r="BA242" s="111">
        <f t="shared" ref="BA242:BI242" si="1116">IF(R241&lt;=0,0,IF($C242&lt;=SUM($AZ242:AZ242),0,IF(AO242+$C242-SUM($AZ242:AZ242)&gt;R241+AC242,R241+AC242-AO242,$C242-SUM($AZ242:AZ242))))</f>
        <v>0</v>
      </c>
      <c r="BB242" s="111">
        <f t="shared" si="1116"/>
        <v>0</v>
      </c>
      <c r="BC242" s="111">
        <f t="shared" si="1116"/>
        <v>0</v>
      </c>
      <c r="BD242" s="111">
        <f t="shared" si="1116"/>
        <v>0</v>
      </c>
      <c r="BE242" s="111">
        <f t="shared" si="1116"/>
        <v>0</v>
      </c>
      <c r="BF242" s="111">
        <f t="shared" si="1116"/>
        <v>0</v>
      </c>
      <c r="BG242" s="111">
        <f t="shared" si="1116"/>
        <v>0</v>
      </c>
      <c r="BH242" s="111">
        <f t="shared" si="1116"/>
        <v>0</v>
      </c>
      <c r="BI242" s="111">
        <f t="shared" si="1116"/>
        <v>0</v>
      </c>
      <c r="BJ242" s="53"/>
      <c r="BK242" s="53"/>
    </row>
    <row r="243" ht="10.5" customHeight="1">
      <c r="A243" s="107" t="str">
        <f t="shared" si="16"/>
        <v/>
      </c>
      <c r="B243" s="108" t="str">
        <f t="shared" si="17"/>
        <v>#N/A</v>
      </c>
      <c r="C243" s="109" t="str">
        <f t="shared" si="18"/>
        <v/>
      </c>
      <c r="D243" s="110"/>
      <c r="E243" s="111">
        <f t="shared" ref="E243:N243" si="1117">AN243+AZ243</f>
        <v>0</v>
      </c>
      <c r="F243" s="111">
        <f t="shared" si="1117"/>
        <v>0</v>
      </c>
      <c r="G243" s="111">
        <f t="shared" si="1117"/>
        <v>0</v>
      </c>
      <c r="H243" s="111">
        <f t="shared" si="1117"/>
        <v>0</v>
      </c>
      <c r="I243" s="111">
        <f t="shared" si="1117"/>
        <v>0</v>
      </c>
      <c r="J243" s="111">
        <f t="shared" si="1117"/>
        <v>0</v>
      </c>
      <c r="K243" s="111">
        <f t="shared" si="1117"/>
        <v>0</v>
      </c>
      <c r="L243" s="111">
        <f t="shared" si="1117"/>
        <v>0</v>
      </c>
      <c r="M243" s="111">
        <f t="shared" si="1117"/>
        <v>0</v>
      </c>
      <c r="N243" s="111">
        <f t="shared" si="1117"/>
        <v>0</v>
      </c>
      <c r="O243" s="112"/>
      <c r="P243" s="111">
        <f t="shared" si="11"/>
        <v>0</v>
      </c>
      <c r="Q243" s="111">
        <f t="shared" ref="Q243:Z243" si="1118">IF(E$10=0,0,ROUND(Q242-(E243-AB243),2))</f>
        <v>0</v>
      </c>
      <c r="R243" s="111">
        <f t="shared" si="1118"/>
        <v>0</v>
      </c>
      <c r="S243" s="111">
        <f t="shared" si="1118"/>
        <v>0</v>
      </c>
      <c r="T243" s="111">
        <f t="shared" si="1118"/>
        <v>0</v>
      </c>
      <c r="U243" s="111">
        <f t="shared" si="1118"/>
        <v>0</v>
      </c>
      <c r="V243" s="111">
        <f t="shared" si="1118"/>
        <v>0</v>
      </c>
      <c r="W243" s="111">
        <f t="shared" si="1118"/>
        <v>0</v>
      </c>
      <c r="X243" s="111">
        <f t="shared" si="1118"/>
        <v>0</v>
      </c>
      <c r="Y243" s="111">
        <f t="shared" si="1118"/>
        <v>0</v>
      </c>
      <c r="Z243" s="111">
        <f t="shared" si="1118"/>
        <v>0</v>
      </c>
      <c r="AA243" s="114"/>
      <c r="AB243" s="111">
        <f t="shared" ref="AB243:AK243" si="1119">ROUND(Q242*E$11/12,2)</f>
        <v>0</v>
      </c>
      <c r="AC243" s="111">
        <f t="shared" si="1119"/>
        <v>0</v>
      </c>
      <c r="AD243" s="111">
        <f t="shared" si="1119"/>
        <v>0</v>
      </c>
      <c r="AE243" s="111">
        <f t="shared" si="1119"/>
        <v>0</v>
      </c>
      <c r="AF243" s="111">
        <f t="shared" si="1119"/>
        <v>0</v>
      </c>
      <c r="AG243" s="111">
        <f t="shared" si="1119"/>
        <v>0</v>
      </c>
      <c r="AH243" s="111">
        <f t="shared" si="1119"/>
        <v>0</v>
      </c>
      <c r="AI243" s="111">
        <f t="shared" si="1119"/>
        <v>0</v>
      </c>
      <c r="AJ243" s="111">
        <f t="shared" si="1119"/>
        <v>0</v>
      </c>
      <c r="AK243" s="111">
        <f t="shared" si="1119"/>
        <v>0</v>
      </c>
      <c r="AL243" s="111">
        <f t="shared" si="22"/>
        <v>0</v>
      </c>
      <c r="AM243" s="115"/>
      <c r="AN243" s="111">
        <f t="shared" ref="AN243:AW243" si="1120">IF(Q242&gt;0,IF((Q242+AB243)&lt;E$12,Q242+AB243,E$12),0)</f>
        <v>0</v>
      </c>
      <c r="AO243" s="111">
        <f t="shared" si="1120"/>
        <v>0</v>
      </c>
      <c r="AP243" s="111">
        <f t="shared" si="1120"/>
        <v>0</v>
      </c>
      <c r="AQ243" s="111">
        <f t="shared" si="1120"/>
        <v>0</v>
      </c>
      <c r="AR243" s="111">
        <f t="shared" si="1120"/>
        <v>0</v>
      </c>
      <c r="AS243" s="111">
        <f t="shared" si="1120"/>
        <v>0</v>
      </c>
      <c r="AT243" s="111">
        <f t="shared" si="1120"/>
        <v>0</v>
      </c>
      <c r="AU243" s="111">
        <f t="shared" si="1120"/>
        <v>0</v>
      </c>
      <c r="AV243" s="111">
        <f t="shared" si="1120"/>
        <v>0</v>
      </c>
      <c r="AW243" s="111">
        <f t="shared" si="1120"/>
        <v>0</v>
      </c>
      <c r="AX243" s="111">
        <f t="shared" si="24"/>
        <v>0</v>
      </c>
      <c r="AY243" s="111"/>
      <c r="AZ243" s="113">
        <f t="shared" si="25"/>
        <v>0</v>
      </c>
      <c r="BA243" s="111">
        <f t="shared" ref="BA243:BI243" si="1121">IF(R242&lt;=0,0,IF($C243&lt;=SUM($AZ243:AZ243),0,IF(AO243+$C243-SUM($AZ243:AZ243)&gt;R242+AC243,R242+AC243-AO243,$C243-SUM($AZ243:AZ243))))</f>
        <v>0</v>
      </c>
      <c r="BB243" s="111">
        <f t="shared" si="1121"/>
        <v>0</v>
      </c>
      <c r="BC243" s="111">
        <f t="shared" si="1121"/>
        <v>0</v>
      </c>
      <c r="BD243" s="111">
        <f t="shared" si="1121"/>
        <v>0</v>
      </c>
      <c r="BE243" s="111">
        <f t="shared" si="1121"/>
        <v>0</v>
      </c>
      <c r="BF243" s="111">
        <f t="shared" si="1121"/>
        <v>0</v>
      </c>
      <c r="BG243" s="111">
        <f t="shared" si="1121"/>
        <v>0</v>
      </c>
      <c r="BH243" s="111">
        <f t="shared" si="1121"/>
        <v>0</v>
      </c>
      <c r="BI243" s="111">
        <f t="shared" si="1121"/>
        <v>0</v>
      </c>
      <c r="BJ243" s="53"/>
      <c r="BK243" s="53"/>
    </row>
    <row r="244" ht="10.5" customHeight="1">
      <c r="A244" s="107" t="str">
        <f t="shared" si="16"/>
        <v/>
      </c>
      <c r="B244" s="108" t="str">
        <f t="shared" si="17"/>
        <v>#N/A</v>
      </c>
      <c r="C244" s="109" t="str">
        <f t="shared" si="18"/>
        <v/>
      </c>
      <c r="D244" s="110"/>
      <c r="E244" s="111">
        <f t="shared" ref="E244:N244" si="1122">AN244+AZ244</f>
        <v>0</v>
      </c>
      <c r="F244" s="111">
        <f t="shared" si="1122"/>
        <v>0</v>
      </c>
      <c r="G244" s="111">
        <f t="shared" si="1122"/>
        <v>0</v>
      </c>
      <c r="H244" s="111">
        <f t="shared" si="1122"/>
        <v>0</v>
      </c>
      <c r="I244" s="111">
        <f t="shared" si="1122"/>
        <v>0</v>
      </c>
      <c r="J244" s="111">
        <f t="shared" si="1122"/>
        <v>0</v>
      </c>
      <c r="K244" s="111">
        <f t="shared" si="1122"/>
        <v>0</v>
      </c>
      <c r="L244" s="111">
        <f t="shared" si="1122"/>
        <v>0</v>
      </c>
      <c r="M244" s="111">
        <f t="shared" si="1122"/>
        <v>0</v>
      </c>
      <c r="N244" s="111">
        <f t="shared" si="1122"/>
        <v>0</v>
      </c>
      <c r="O244" s="112"/>
      <c r="P244" s="111">
        <f t="shared" si="11"/>
        <v>0</v>
      </c>
      <c r="Q244" s="111">
        <f t="shared" ref="Q244:Z244" si="1123">IF(E$10=0,0,ROUND(Q243-(E244-AB244),2))</f>
        <v>0</v>
      </c>
      <c r="R244" s="111">
        <f t="shared" si="1123"/>
        <v>0</v>
      </c>
      <c r="S244" s="111">
        <f t="shared" si="1123"/>
        <v>0</v>
      </c>
      <c r="T244" s="111">
        <f t="shared" si="1123"/>
        <v>0</v>
      </c>
      <c r="U244" s="111">
        <f t="shared" si="1123"/>
        <v>0</v>
      </c>
      <c r="V244" s="111">
        <f t="shared" si="1123"/>
        <v>0</v>
      </c>
      <c r="W244" s="111">
        <f t="shared" si="1123"/>
        <v>0</v>
      </c>
      <c r="X244" s="111">
        <f t="shared" si="1123"/>
        <v>0</v>
      </c>
      <c r="Y244" s="111">
        <f t="shared" si="1123"/>
        <v>0</v>
      </c>
      <c r="Z244" s="111">
        <f t="shared" si="1123"/>
        <v>0</v>
      </c>
      <c r="AA244" s="114"/>
      <c r="AB244" s="111">
        <f t="shared" ref="AB244:AK244" si="1124">ROUND(Q243*E$11/12,2)</f>
        <v>0</v>
      </c>
      <c r="AC244" s="111">
        <f t="shared" si="1124"/>
        <v>0</v>
      </c>
      <c r="AD244" s="111">
        <f t="shared" si="1124"/>
        <v>0</v>
      </c>
      <c r="AE244" s="111">
        <f t="shared" si="1124"/>
        <v>0</v>
      </c>
      <c r="AF244" s="111">
        <f t="shared" si="1124"/>
        <v>0</v>
      </c>
      <c r="AG244" s="111">
        <f t="shared" si="1124"/>
        <v>0</v>
      </c>
      <c r="AH244" s="111">
        <f t="shared" si="1124"/>
        <v>0</v>
      </c>
      <c r="AI244" s="111">
        <f t="shared" si="1124"/>
        <v>0</v>
      </c>
      <c r="AJ244" s="111">
        <f t="shared" si="1124"/>
        <v>0</v>
      </c>
      <c r="AK244" s="111">
        <f t="shared" si="1124"/>
        <v>0</v>
      </c>
      <c r="AL244" s="111">
        <f t="shared" si="22"/>
        <v>0</v>
      </c>
      <c r="AM244" s="115"/>
      <c r="AN244" s="111">
        <f t="shared" ref="AN244:AW244" si="1125">IF(Q243&gt;0,IF((Q243+AB244)&lt;E$12,Q243+AB244,E$12),0)</f>
        <v>0</v>
      </c>
      <c r="AO244" s="111">
        <f t="shared" si="1125"/>
        <v>0</v>
      </c>
      <c r="AP244" s="111">
        <f t="shared" si="1125"/>
        <v>0</v>
      </c>
      <c r="AQ244" s="111">
        <f t="shared" si="1125"/>
        <v>0</v>
      </c>
      <c r="AR244" s="111">
        <f t="shared" si="1125"/>
        <v>0</v>
      </c>
      <c r="AS244" s="111">
        <f t="shared" si="1125"/>
        <v>0</v>
      </c>
      <c r="AT244" s="111">
        <f t="shared" si="1125"/>
        <v>0</v>
      </c>
      <c r="AU244" s="111">
        <f t="shared" si="1125"/>
        <v>0</v>
      </c>
      <c r="AV244" s="111">
        <f t="shared" si="1125"/>
        <v>0</v>
      </c>
      <c r="AW244" s="111">
        <f t="shared" si="1125"/>
        <v>0</v>
      </c>
      <c r="AX244" s="111">
        <f t="shared" si="24"/>
        <v>0</v>
      </c>
      <c r="AY244" s="111"/>
      <c r="AZ244" s="113">
        <f t="shared" si="25"/>
        <v>0</v>
      </c>
      <c r="BA244" s="111">
        <f t="shared" ref="BA244:BI244" si="1126">IF(R243&lt;=0,0,IF($C244&lt;=SUM($AZ244:AZ244),0,IF(AO244+$C244-SUM($AZ244:AZ244)&gt;R243+AC244,R243+AC244-AO244,$C244-SUM($AZ244:AZ244))))</f>
        <v>0</v>
      </c>
      <c r="BB244" s="111">
        <f t="shared" si="1126"/>
        <v>0</v>
      </c>
      <c r="BC244" s="111">
        <f t="shared" si="1126"/>
        <v>0</v>
      </c>
      <c r="BD244" s="111">
        <f t="shared" si="1126"/>
        <v>0</v>
      </c>
      <c r="BE244" s="111">
        <f t="shared" si="1126"/>
        <v>0</v>
      </c>
      <c r="BF244" s="111">
        <f t="shared" si="1126"/>
        <v>0</v>
      </c>
      <c r="BG244" s="111">
        <f t="shared" si="1126"/>
        <v>0</v>
      </c>
      <c r="BH244" s="111">
        <f t="shared" si="1126"/>
        <v>0</v>
      </c>
      <c r="BI244" s="111">
        <f t="shared" si="1126"/>
        <v>0</v>
      </c>
      <c r="BJ244" s="53"/>
      <c r="BK244" s="53"/>
    </row>
    <row r="245" ht="10.5" customHeight="1">
      <c r="A245" s="107" t="str">
        <f t="shared" si="16"/>
        <v/>
      </c>
      <c r="B245" s="108" t="str">
        <f t="shared" si="17"/>
        <v>#N/A</v>
      </c>
      <c r="C245" s="109" t="str">
        <f t="shared" si="18"/>
        <v/>
      </c>
      <c r="D245" s="110"/>
      <c r="E245" s="111">
        <f t="shared" ref="E245:N245" si="1127">AN245+AZ245</f>
        <v>0</v>
      </c>
      <c r="F245" s="111">
        <f t="shared" si="1127"/>
        <v>0</v>
      </c>
      <c r="G245" s="111">
        <f t="shared" si="1127"/>
        <v>0</v>
      </c>
      <c r="H245" s="111">
        <f t="shared" si="1127"/>
        <v>0</v>
      </c>
      <c r="I245" s="111">
        <f t="shared" si="1127"/>
        <v>0</v>
      </c>
      <c r="J245" s="111">
        <f t="shared" si="1127"/>
        <v>0</v>
      </c>
      <c r="K245" s="111">
        <f t="shared" si="1127"/>
        <v>0</v>
      </c>
      <c r="L245" s="111">
        <f t="shared" si="1127"/>
        <v>0</v>
      </c>
      <c r="M245" s="111">
        <f t="shared" si="1127"/>
        <v>0</v>
      </c>
      <c r="N245" s="111">
        <f t="shared" si="1127"/>
        <v>0</v>
      </c>
      <c r="O245" s="112"/>
      <c r="P245" s="111">
        <f t="shared" si="11"/>
        <v>0</v>
      </c>
      <c r="Q245" s="111">
        <f t="shared" ref="Q245:Z245" si="1128">IF(E$10=0,0,ROUND(Q244-(E245-AB245),2))</f>
        <v>0</v>
      </c>
      <c r="R245" s="111">
        <f t="shared" si="1128"/>
        <v>0</v>
      </c>
      <c r="S245" s="111">
        <f t="shared" si="1128"/>
        <v>0</v>
      </c>
      <c r="T245" s="111">
        <f t="shared" si="1128"/>
        <v>0</v>
      </c>
      <c r="U245" s="111">
        <f t="shared" si="1128"/>
        <v>0</v>
      </c>
      <c r="V245" s="111">
        <f t="shared" si="1128"/>
        <v>0</v>
      </c>
      <c r="W245" s="111">
        <f t="shared" si="1128"/>
        <v>0</v>
      </c>
      <c r="X245" s="111">
        <f t="shared" si="1128"/>
        <v>0</v>
      </c>
      <c r="Y245" s="111">
        <f t="shared" si="1128"/>
        <v>0</v>
      </c>
      <c r="Z245" s="111">
        <f t="shared" si="1128"/>
        <v>0</v>
      </c>
      <c r="AA245" s="114"/>
      <c r="AB245" s="111">
        <f t="shared" ref="AB245:AK245" si="1129">ROUND(Q244*E$11/12,2)</f>
        <v>0</v>
      </c>
      <c r="AC245" s="111">
        <f t="shared" si="1129"/>
        <v>0</v>
      </c>
      <c r="AD245" s="111">
        <f t="shared" si="1129"/>
        <v>0</v>
      </c>
      <c r="AE245" s="111">
        <f t="shared" si="1129"/>
        <v>0</v>
      </c>
      <c r="AF245" s="111">
        <f t="shared" si="1129"/>
        <v>0</v>
      </c>
      <c r="AG245" s="111">
        <f t="shared" si="1129"/>
        <v>0</v>
      </c>
      <c r="AH245" s="111">
        <f t="shared" si="1129"/>
        <v>0</v>
      </c>
      <c r="AI245" s="111">
        <f t="shared" si="1129"/>
        <v>0</v>
      </c>
      <c r="AJ245" s="111">
        <f t="shared" si="1129"/>
        <v>0</v>
      </c>
      <c r="AK245" s="111">
        <f t="shared" si="1129"/>
        <v>0</v>
      </c>
      <c r="AL245" s="111">
        <f t="shared" si="22"/>
        <v>0</v>
      </c>
      <c r="AM245" s="115"/>
      <c r="AN245" s="111">
        <f t="shared" ref="AN245:AW245" si="1130">IF(Q244&gt;0,IF((Q244+AB245)&lt;E$12,Q244+AB245,E$12),0)</f>
        <v>0</v>
      </c>
      <c r="AO245" s="111">
        <f t="shared" si="1130"/>
        <v>0</v>
      </c>
      <c r="AP245" s="111">
        <f t="shared" si="1130"/>
        <v>0</v>
      </c>
      <c r="AQ245" s="111">
        <f t="shared" si="1130"/>
        <v>0</v>
      </c>
      <c r="AR245" s="111">
        <f t="shared" si="1130"/>
        <v>0</v>
      </c>
      <c r="AS245" s="111">
        <f t="shared" si="1130"/>
        <v>0</v>
      </c>
      <c r="AT245" s="111">
        <f t="shared" si="1130"/>
        <v>0</v>
      </c>
      <c r="AU245" s="111">
        <f t="shared" si="1130"/>
        <v>0</v>
      </c>
      <c r="AV245" s="111">
        <f t="shared" si="1130"/>
        <v>0</v>
      </c>
      <c r="AW245" s="111">
        <f t="shared" si="1130"/>
        <v>0</v>
      </c>
      <c r="AX245" s="111">
        <f t="shared" si="24"/>
        <v>0</v>
      </c>
      <c r="AY245" s="111"/>
      <c r="AZ245" s="113">
        <f t="shared" si="25"/>
        <v>0</v>
      </c>
      <c r="BA245" s="111">
        <f t="shared" ref="BA245:BI245" si="1131">IF(R244&lt;=0,0,IF($C245&lt;=SUM($AZ245:AZ245),0,IF(AO245+$C245-SUM($AZ245:AZ245)&gt;R244+AC245,R244+AC245-AO245,$C245-SUM($AZ245:AZ245))))</f>
        <v>0</v>
      </c>
      <c r="BB245" s="111">
        <f t="shared" si="1131"/>
        <v>0</v>
      </c>
      <c r="BC245" s="111">
        <f t="shared" si="1131"/>
        <v>0</v>
      </c>
      <c r="BD245" s="111">
        <f t="shared" si="1131"/>
        <v>0</v>
      </c>
      <c r="BE245" s="111">
        <f t="shared" si="1131"/>
        <v>0</v>
      </c>
      <c r="BF245" s="111">
        <f t="shared" si="1131"/>
        <v>0</v>
      </c>
      <c r="BG245" s="111">
        <f t="shared" si="1131"/>
        <v>0</v>
      </c>
      <c r="BH245" s="111">
        <f t="shared" si="1131"/>
        <v>0</v>
      </c>
      <c r="BI245" s="111">
        <f t="shared" si="1131"/>
        <v>0</v>
      </c>
      <c r="BJ245" s="53"/>
      <c r="BK245" s="53"/>
    </row>
    <row r="246" ht="10.5" customHeight="1">
      <c r="A246" s="107" t="str">
        <f t="shared" si="16"/>
        <v/>
      </c>
      <c r="B246" s="108" t="str">
        <f t="shared" si="17"/>
        <v>#N/A</v>
      </c>
      <c r="C246" s="109" t="str">
        <f t="shared" si="18"/>
        <v/>
      </c>
      <c r="D246" s="110"/>
      <c r="E246" s="111">
        <f t="shared" ref="E246:N246" si="1132">AN246+AZ246</f>
        <v>0</v>
      </c>
      <c r="F246" s="111">
        <f t="shared" si="1132"/>
        <v>0</v>
      </c>
      <c r="G246" s="111">
        <f t="shared" si="1132"/>
        <v>0</v>
      </c>
      <c r="H246" s="111">
        <f t="shared" si="1132"/>
        <v>0</v>
      </c>
      <c r="I246" s="111">
        <f t="shared" si="1132"/>
        <v>0</v>
      </c>
      <c r="J246" s="111">
        <f t="shared" si="1132"/>
        <v>0</v>
      </c>
      <c r="K246" s="111">
        <f t="shared" si="1132"/>
        <v>0</v>
      </c>
      <c r="L246" s="111">
        <f t="shared" si="1132"/>
        <v>0</v>
      </c>
      <c r="M246" s="111">
        <f t="shared" si="1132"/>
        <v>0</v>
      </c>
      <c r="N246" s="111">
        <f t="shared" si="1132"/>
        <v>0</v>
      </c>
      <c r="O246" s="112"/>
      <c r="P246" s="111">
        <f t="shared" si="11"/>
        <v>0</v>
      </c>
      <c r="Q246" s="111">
        <f t="shared" ref="Q246:Z246" si="1133">IF(E$10=0,0,ROUND(Q245-(E246-AB246),2))</f>
        <v>0</v>
      </c>
      <c r="R246" s="111">
        <f t="shared" si="1133"/>
        <v>0</v>
      </c>
      <c r="S246" s="111">
        <f t="shared" si="1133"/>
        <v>0</v>
      </c>
      <c r="T246" s="111">
        <f t="shared" si="1133"/>
        <v>0</v>
      </c>
      <c r="U246" s="111">
        <f t="shared" si="1133"/>
        <v>0</v>
      </c>
      <c r="V246" s="111">
        <f t="shared" si="1133"/>
        <v>0</v>
      </c>
      <c r="W246" s="111">
        <f t="shared" si="1133"/>
        <v>0</v>
      </c>
      <c r="X246" s="111">
        <f t="shared" si="1133"/>
        <v>0</v>
      </c>
      <c r="Y246" s="111">
        <f t="shared" si="1133"/>
        <v>0</v>
      </c>
      <c r="Z246" s="111">
        <f t="shared" si="1133"/>
        <v>0</v>
      </c>
      <c r="AA246" s="114"/>
      <c r="AB246" s="111">
        <f t="shared" ref="AB246:AK246" si="1134">ROUND(Q245*E$11/12,2)</f>
        <v>0</v>
      </c>
      <c r="AC246" s="111">
        <f t="shared" si="1134"/>
        <v>0</v>
      </c>
      <c r="AD246" s="111">
        <f t="shared" si="1134"/>
        <v>0</v>
      </c>
      <c r="AE246" s="111">
        <f t="shared" si="1134"/>
        <v>0</v>
      </c>
      <c r="AF246" s="111">
        <f t="shared" si="1134"/>
        <v>0</v>
      </c>
      <c r="AG246" s="111">
        <f t="shared" si="1134"/>
        <v>0</v>
      </c>
      <c r="AH246" s="111">
        <f t="shared" si="1134"/>
        <v>0</v>
      </c>
      <c r="AI246" s="111">
        <f t="shared" si="1134"/>
        <v>0</v>
      </c>
      <c r="AJ246" s="111">
        <f t="shared" si="1134"/>
        <v>0</v>
      </c>
      <c r="AK246" s="111">
        <f t="shared" si="1134"/>
        <v>0</v>
      </c>
      <c r="AL246" s="111">
        <f t="shared" si="22"/>
        <v>0</v>
      </c>
      <c r="AM246" s="115"/>
      <c r="AN246" s="111">
        <f t="shared" ref="AN246:AW246" si="1135">IF(Q245&gt;0,IF((Q245+AB246)&lt;E$12,Q245+AB246,E$12),0)</f>
        <v>0</v>
      </c>
      <c r="AO246" s="111">
        <f t="shared" si="1135"/>
        <v>0</v>
      </c>
      <c r="AP246" s="111">
        <f t="shared" si="1135"/>
        <v>0</v>
      </c>
      <c r="AQ246" s="111">
        <f t="shared" si="1135"/>
        <v>0</v>
      </c>
      <c r="AR246" s="111">
        <f t="shared" si="1135"/>
        <v>0</v>
      </c>
      <c r="AS246" s="111">
        <f t="shared" si="1135"/>
        <v>0</v>
      </c>
      <c r="AT246" s="111">
        <f t="shared" si="1135"/>
        <v>0</v>
      </c>
      <c r="AU246" s="111">
        <f t="shared" si="1135"/>
        <v>0</v>
      </c>
      <c r="AV246" s="111">
        <f t="shared" si="1135"/>
        <v>0</v>
      </c>
      <c r="AW246" s="111">
        <f t="shared" si="1135"/>
        <v>0</v>
      </c>
      <c r="AX246" s="111">
        <f t="shared" si="24"/>
        <v>0</v>
      </c>
      <c r="AY246" s="111"/>
      <c r="AZ246" s="113">
        <f t="shared" si="25"/>
        <v>0</v>
      </c>
      <c r="BA246" s="111">
        <f t="shared" ref="BA246:BI246" si="1136">IF(R245&lt;=0,0,IF($C246&lt;=SUM($AZ246:AZ246),0,IF(AO246+$C246-SUM($AZ246:AZ246)&gt;R245+AC246,R245+AC246-AO246,$C246-SUM($AZ246:AZ246))))</f>
        <v>0</v>
      </c>
      <c r="BB246" s="111">
        <f t="shared" si="1136"/>
        <v>0</v>
      </c>
      <c r="BC246" s="111">
        <f t="shared" si="1136"/>
        <v>0</v>
      </c>
      <c r="BD246" s="111">
        <f t="shared" si="1136"/>
        <v>0</v>
      </c>
      <c r="BE246" s="111">
        <f t="shared" si="1136"/>
        <v>0</v>
      </c>
      <c r="BF246" s="111">
        <f t="shared" si="1136"/>
        <v>0</v>
      </c>
      <c r="BG246" s="111">
        <f t="shared" si="1136"/>
        <v>0</v>
      </c>
      <c r="BH246" s="111">
        <f t="shared" si="1136"/>
        <v>0</v>
      </c>
      <c r="BI246" s="111">
        <f t="shared" si="1136"/>
        <v>0</v>
      </c>
      <c r="BJ246" s="53"/>
      <c r="BK246" s="53"/>
    </row>
    <row r="247" ht="10.5" customHeight="1">
      <c r="A247" s="107" t="str">
        <f t="shared" si="16"/>
        <v/>
      </c>
      <c r="B247" s="108" t="str">
        <f t="shared" si="17"/>
        <v>#N/A</v>
      </c>
      <c r="C247" s="109" t="str">
        <f t="shared" si="18"/>
        <v/>
      </c>
      <c r="D247" s="110"/>
      <c r="E247" s="111">
        <f t="shared" ref="E247:N247" si="1137">AN247+AZ247</f>
        <v>0</v>
      </c>
      <c r="F247" s="111">
        <f t="shared" si="1137"/>
        <v>0</v>
      </c>
      <c r="G247" s="111">
        <f t="shared" si="1137"/>
        <v>0</v>
      </c>
      <c r="H247" s="111">
        <f t="shared" si="1137"/>
        <v>0</v>
      </c>
      <c r="I247" s="111">
        <f t="shared" si="1137"/>
        <v>0</v>
      </c>
      <c r="J247" s="111">
        <f t="shared" si="1137"/>
        <v>0</v>
      </c>
      <c r="K247" s="111">
        <f t="shared" si="1137"/>
        <v>0</v>
      </c>
      <c r="L247" s="111">
        <f t="shared" si="1137"/>
        <v>0</v>
      </c>
      <c r="M247" s="111">
        <f t="shared" si="1137"/>
        <v>0</v>
      </c>
      <c r="N247" s="111">
        <f t="shared" si="1137"/>
        <v>0</v>
      </c>
      <c r="O247" s="112"/>
      <c r="P247" s="111">
        <f t="shared" si="11"/>
        <v>0</v>
      </c>
      <c r="Q247" s="111">
        <f t="shared" ref="Q247:Z247" si="1138">IF(E$10=0,0,ROUND(Q246-(E247-AB247),2))</f>
        <v>0</v>
      </c>
      <c r="R247" s="111">
        <f t="shared" si="1138"/>
        <v>0</v>
      </c>
      <c r="S247" s="111">
        <f t="shared" si="1138"/>
        <v>0</v>
      </c>
      <c r="T247" s="111">
        <f t="shared" si="1138"/>
        <v>0</v>
      </c>
      <c r="U247" s="111">
        <f t="shared" si="1138"/>
        <v>0</v>
      </c>
      <c r="V247" s="111">
        <f t="shared" si="1138"/>
        <v>0</v>
      </c>
      <c r="W247" s="111">
        <f t="shared" si="1138"/>
        <v>0</v>
      </c>
      <c r="X247" s="111">
        <f t="shared" si="1138"/>
        <v>0</v>
      </c>
      <c r="Y247" s="111">
        <f t="shared" si="1138"/>
        <v>0</v>
      </c>
      <c r="Z247" s="111">
        <f t="shared" si="1138"/>
        <v>0</v>
      </c>
      <c r="AA247" s="114"/>
      <c r="AB247" s="111">
        <f t="shared" ref="AB247:AK247" si="1139">ROUND(Q246*E$11/12,2)</f>
        <v>0</v>
      </c>
      <c r="AC247" s="111">
        <f t="shared" si="1139"/>
        <v>0</v>
      </c>
      <c r="AD247" s="111">
        <f t="shared" si="1139"/>
        <v>0</v>
      </c>
      <c r="AE247" s="111">
        <f t="shared" si="1139"/>
        <v>0</v>
      </c>
      <c r="AF247" s="111">
        <f t="shared" si="1139"/>
        <v>0</v>
      </c>
      <c r="AG247" s="111">
        <f t="shared" si="1139"/>
        <v>0</v>
      </c>
      <c r="AH247" s="111">
        <f t="shared" si="1139"/>
        <v>0</v>
      </c>
      <c r="AI247" s="111">
        <f t="shared" si="1139"/>
        <v>0</v>
      </c>
      <c r="AJ247" s="111">
        <f t="shared" si="1139"/>
        <v>0</v>
      </c>
      <c r="AK247" s="111">
        <f t="shared" si="1139"/>
        <v>0</v>
      </c>
      <c r="AL247" s="111">
        <f t="shared" si="22"/>
        <v>0</v>
      </c>
      <c r="AM247" s="115"/>
      <c r="AN247" s="111">
        <f t="shared" ref="AN247:AW247" si="1140">IF(Q246&gt;0,IF((Q246+AB247)&lt;E$12,Q246+AB247,E$12),0)</f>
        <v>0</v>
      </c>
      <c r="AO247" s="111">
        <f t="shared" si="1140"/>
        <v>0</v>
      </c>
      <c r="AP247" s="111">
        <f t="shared" si="1140"/>
        <v>0</v>
      </c>
      <c r="AQ247" s="111">
        <f t="shared" si="1140"/>
        <v>0</v>
      </c>
      <c r="AR247" s="111">
        <f t="shared" si="1140"/>
        <v>0</v>
      </c>
      <c r="AS247" s="111">
        <f t="shared" si="1140"/>
        <v>0</v>
      </c>
      <c r="AT247" s="111">
        <f t="shared" si="1140"/>
        <v>0</v>
      </c>
      <c r="AU247" s="111">
        <f t="shared" si="1140"/>
        <v>0</v>
      </c>
      <c r="AV247" s="111">
        <f t="shared" si="1140"/>
        <v>0</v>
      </c>
      <c r="AW247" s="111">
        <f t="shared" si="1140"/>
        <v>0</v>
      </c>
      <c r="AX247" s="111">
        <f t="shared" si="24"/>
        <v>0</v>
      </c>
      <c r="AY247" s="111"/>
      <c r="AZ247" s="113">
        <f t="shared" si="25"/>
        <v>0</v>
      </c>
      <c r="BA247" s="111">
        <f t="shared" ref="BA247:BI247" si="1141">IF(R246&lt;=0,0,IF($C247&lt;=SUM($AZ247:AZ247),0,IF(AO247+$C247-SUM($AZ247:AZ247)&gt;R246+AC247,R246+AC247-AO247,$C247-SUM($AZ247:AZ247))))</f>
        <v>0</v>
      </c>
      <c r="BB247" s="111">
        <f t="shared" si="1141"/>
        <v>0</v>
      </c>
      <c r="BC247" s="111">
        <f t="shared" si="1141"/>
        <v>0</v>
      </c>
      <c r="BD247" s="111">
        <f t="shared" si="1141"/>
        <v>0</v>
      </c>
      <c r="BE247" s="111">
        <f t="shared" si="1141"/>
        <v>0</v>
      </c>
      <c r="BF247" s="111">
        <f t="shared" si="1141"/>
        <v>0</v>
      </c>
      <c r="BG247" s="111">
        <f t="shared" si="1141"/>
        <v>0</v>
      </c>
      <c r="BH247" s="111">
        <f t="shared" si="1141"/>
        <v>0</v>
      </c>
      <c r="BI247" s="111">
        <f t="shared" si="1141"/>
        <v>0</v>
      </c>
      <c r="BJ247" s="53"/>
      <c r="BK247" s="53"/>
    </row>
    <row r="248" ht="10.5" customHeight="1">
      <c r="A248" s="107" t="str">
        <f t="shared" si="16"/>
        <v/>
      </c>
      <c r="B248" s="108" t="str">
        <f t="shared" si="17"/>
        <v>#N/A</v>
      </c>
      <c r="C248" s="109" t="str">
        <f t="shared" si="18"/>
        <v/>
      </c>
      <c r="D248" s="110"/>
      <c r="E248" s="111">
        <f t="shared" ref="E248:N248" si="1142">AN248+AZ248</f>
        <v>0</v>
      </c>
      <c r="F248" s="111">
        <f t="shared" si="1142"/>
        <v>0</v>
      </c>
      <c r="G248" s="111">
        <f t="shared" si="1142"/>
        <v>0</v>
      </c>
      <c r="H248" s="111">
        <f t="shared" si="1142"/>
        <v>0</v>
      </c>
      <c r="I248" s="111">
        <f t="shared" si="1142"/>
        <v>0</v>
      </c>
      <c r="J248" s="111">
        <f t="shared" si="1142"/>
        <v>0</v>
      </c>
      <c r="K248" s="111">
        <f t="shared" si="1142"/>
        <v>0</v>
      </c>
      <c r="L248" s="111">
        <f t="shared" si="1142"/>
        <v>0</v>
      </c>
      <c r="M248" s="111">
        <f t="shared" si="1142"/>
        <v>0</v>
      </c>
      <c r="N248" s="111">
        <f t="shared" si="1142"/>
        <v>0</v>
      </c>
      <c r="O248" s="112"/>
      <c r="P248" s="111">
        <f t="shared" si="11"/>
        <v>0</v>
      </c>
      <c r="Q248" s="111">
        <f t="shared" ref="Q248:Z248" si="1143">IF(E$10=0,0,ROUND(Q247-(E248-AB248),2))</f>
        <v>0</v>
      </c>
      <c r="R248" s="111">
        <f t="shared" si="1143"/>
        <v>0</v>
      </c>
      <c r="S248" s="111">
        <f t="shared" si="1143"/>
        <v>0</v>
      </c>
      <c r="T248" s="111">
        <f t="shared" si="1143"/>
        <v>0</v>
      </c>
      <c r="U248" s="111">
        <f t="shared" si="1143"/>
        <v>0</v>
      </c>
      <c r="V248" s="111">
        <f t="shared" si="1143"/>
        <v>0</v>
      </c>
      <c r="W248" s="111">
        <f t="shared" si="1143"/>
        <v>0</v>
      </c>
      <c r="X248" s="111">
        <f t="shared" si="1143"/>
        <v>0</v>
      </c>
      <c r="Y248" s="111">
        <f t="shared" si="1143"/>
        <v>0</v>
      </c>
      <c r="Z248" s="111">
        <f t="shared" si="1143"/>
        <v>0</v>
      </c>
      <c r="AA248" s="114"/>
      <c r="AB248" s="111">
        <f t="shared" ref="AB248:AK248" si="1144">ROUND(Q247*E$11/12,2)</f>
        <v>0</v>
      </c>
      <c r="AC248" s="111">
        <f t="shared" si="1144"/>
        <v>0</v>
      </c>
      <c r="AD248" s="111">
        <f t="shared" si="1144"/>
        <v>0</v>
      </c>
      <c r="AE248" s="111">
        <f t="shared" si="1144"/>
        <v>0</v>
      </c>
      <c r="AF248" s="111">
        <f t="shared" si="1144"/>
        <v>0</v>
      </c>
      <c r="AG248" s="111">
        <f t="shared" si="1144"/>
        <v>0</v>
      </c>
      <c r="AH248" s="111">
        <f t="shared" si="1144"/>
        <v>0</v>
      </c>
      <c r="AI248" s="111">
        <f t="shared" si="1144"/>
        <v>0</v>
      </c>
      <c r="AJ248" s="111">
        <f t="shared" si="1144"/>
        <v>0</v>
      </c>
      <c r="AK248" s="111">
        <f t="shared" si="1144"/>
        <v>0</v>
      </c>
      <c r="AL248" s="111">
        <f t="shared" si="22"/>
        <v>0</v>
      </c>
      <c r="AM248" s="115"/>
      <c r="AN248" s="111">
        <f t="shared" ref="AN248:AW248" si="1145">IF(Q247&gt;0,IF((Q247+AB248)&lt;E$12,Q247+AB248,E$12),0)</f>
        <v>0</v>
      </c>
      <c r="AO248" s="111">
        <f t="shared" si="1145"/>
        <v>0</v>
      </c>
      <c r="AP248" s="111">
        <f t="shared" si="1145"/>
        <v>0</v>
      </c>
      <c r="AQ248" s="111">
        <f t="shared" si="1145"/>
        <v>0</v>
      </c>
      <c r="AR248" s="111">
        <f t="shared" si="1145"/>
        <v>0</v>
      </c>
      <c r="AS248" s="111">
        <f t="shared" si="1145"/>
        <v>0</v>
      </c>
      <c r="AT248" s="111">
        <f t="shared" si="1145"/>
        <v>0</v>
      </c>
      <c r="AU248" s="111">
        <f t="shared" si="1145"/>
        <v>0</v>
      </c>
      <c r="AV248" s="111">
        <f t="shared" si="1145"/>
        <v>0</v>
      </c>
      <c r="AW248" s="111">
        <f t="shared" si="1145"/>
        <v>0</v>
      </c>
      <c r="AX248" s="111">
        <f t="shared" si="24"/>
        <v>0</v>
      </c>
      <c r="AY248" s="111"/>
      <c r="AZ248" s="113">
        <f t="shared" si="25"/>
        <v>0</v>
      </c>
      <c r="BA248" s="111">
        <f t="shared" ref="BA248:BI248" si="1146">IF(R247&lt;=0,0,IF($C248&lt;=SUM($AZ248:AZ248),0,IF(AO248+$C248-SUM($AZ248:AZ248)&gt;R247+AC248,R247+AC248-AO248,$C248-SUM($AZ248:AZ248))))</f>
        <v>0</v>
      </c>
      <c r="BB248" s="111">
        <f t="shared" si="1146"/>
        <v>0</v>
      </c>
      <c r="BC248" s="111">
        <f t="shared" si="1146"/>
        <v>0</v>
      </c>
      <c r="BD248" s="111">
        <f t="shared" si="1146"/>
        <v>0</v>
      </c>
      <c r="BE248" s="111">
        <f t="shared" si="1146"/>
        <v>0</v>
      </c>
      <c r="BF248" s="111">
        <f t="shared" si="1146"/>
        <v>0</v>
      </c>
      <c r="BG248" s="111">
        <f t="shared" si="1146"/>
        <v>0</v>
      </c>
      <c r="BH248" s="111">
        <f t="shared" si="1146"/>
        <v>0</v>
      </c>
      <c r="BI248" s="111">
        <f t="shared" si="1146"/>
        <v>0</v>
      </c>
      <c r="BJ248" s="53"/>
      <c r="BK248" s="53"/>
    </row>
    <row r="249" ht="10.5" customHeight="1">
      <c r="A249" s="107" t="str">
        <f t="shared" si="16"/>
        <v/>
      </c>
      <c r="B249" s="108" t="str">
        <f t="shared" si="17"/>
        <v>#N/A</v>
      </c>
      <c r="C249" s="109" t="str">
        <f t="shared" si="18"/>
        <v/>
      </c>
      <c r="D249" s="110"/>
      <c r="E249" s="111">
        <f t="shared" ref="E249:N249" si="1147">AN249+AZ249</f>
        <v>0</v>
      </c>
      <c r="F249" s="111">
        <f t="shared" si="1147"/>
        <v>0</v>
      </c>
      <c r="G249" s="111">
        <f t="shared" si="1147"/>
        <v>0</v>
      </c>
      <c r="H249" s="111">
        <f t="shared" si="1147"/>
        <v>0</v>
      </c>
      <c r="I249" s="111">
        <f t="shared" si="1147"/>
        <v>0</v>
      </c>
      <c r="J249" s="111">
        <f t="shared" si="1147"/>
        <v>0</v>
      </c>
      <c r="K249" s="111">
        <f t="shared" si="1147"/>
        <v>0</v>
      </c>
      <c r="L249" s="111">
        <f t="shared" si="1147"/>
        <v>0</v>
      </c>
      <c r="M249" s="111">
        <f t="shared" si="1147"/>
        <v>0</v>
      </c>
      <c r="N249" s="111">
        <f t="shared" si="1147"/>
        <v>0</v>
      </c>
      <c r="O249" s="112"/>
      <c r="P249" s="111">
        <f t="shared" si="11"/>
        <v>0</v>
      </c>
      <c r="Q249" s="111">
        <f t="shared" ref="Q249:Z249" si="1148">IF(E$10=0,0,ROUND(Q248-(E249-AB249),2))</f>
        <v>0</v>
      </c>
      <c r="R249" s="111">
        <f t="shared" si="1148"/>
        <v>0</v>
      </c>
      <c r="S249" s="111">
        <f t="shared" si="1148"/>
        <v>0</v>
      </c>
      <c r="T249" s="111">
        <f t="shared" si="1148"/>
        <v>0</v>
      </c>
      <c r="U249" s="111">
        <f t="shared" si="1148"/>
        <v>0</v>
      </c>
      <c r="V249" s="111">
        <f t="shared" si="1148"/>
        <v>0</v>
      </c>
      <c r="W249" s="111">
        <f t="shared" si="1148"/>
        <v>0</v>
      </c>
      <c r="X249" s="111">
        <f t="shared" si="1148"/>
        <v>0</v>
      </c>
      <c r="Y249" s="111">
        <f t="shared" si="1148"/>
        <v>0</v>
      </c>
      <c r="Z249" s="111">
        <f t="shared" si="1148"/>
        <v>0</v>
      </c>
      <c r="AA249" s="114"/>
      <c r="AB249" s="111">
        <f t="shared" ref="AB249:AK249" si="1149">ROUND(Q248*E$11/12,2)</f>
        <v>0</v>
      </c>
      <c r="AC249" s="111">
        <f t="shared" si="1149"/>
        <v>0</v>
      </c>
      <c r="AD249" s="111">
        <f t="shared" si="1149"/>
        <v>0</v>
      </c>
      <c r="AE249" s="111">
        <f t="shared" si="1149"/>
        <v>0</v>
      </c>
      <c r="AF249" s="111">
        <f t="shared" si="1149"/>
        <v>0</v>
      </c>
      <c r="AG249" s="111">
        <f t="shared" si="1149"/>
        <v>0</v>
      </c>
      <c r="AH249" s="111">
        <f t="shared" si="1149"/>
        <v>0</v>
      </c>
      <c r="AI249" s="111">
        <f t="shared" si="1149"/>
        <v>0</v>
      </c>
      <c r="AJ249" s="111">
        <f t="shared" si="1149"/>
        <v>0</v>
      </c>
      <c r="AK249" s="111">
        <f t="shared" si="1149"/>
        <v>0</v>
      </c>
      <c r="AL249" s="111">
        <f t="shared" si="22"/>
        <v>0</v>
      </c>
      <c r="AM249" s="115"/>
      <c r="AN249" s="111">
        <f t="shared" ref="AN249:AW249" si="1150">IF(Q248&gt;0,IF((Q248+AB249)&lt;E$12,Q248+AB249,E$12),0)</f>
        <v>0</v>
      </c>
      <c r="AO249" s="111">
        <f t="shared" si="1150"/>
        <v>0</v>
      </c>
      <c r="AP249" s="111">
        <f t="shared" si="1150"/>
        <v>0</v>
      </c>
      <c r="AQ249" s="111">
        <f t="shared" si="1150"/>
        <v>0</v>
      </c>
      <c r="AR249" s="111">
        <f t="shared" si="1150"/>
        <v>0</v>
      </c>
      <c r="AS249" s="111">
        <f t="shared" si="1150"/>
        <v>0</v>
      </c>
      <c r="AT249" s="111">
        <f t="shared" si="1150"/>
        <v>0</v>
      </c>
      <c r="AU249" s="111">
        <f t="shared" si="1150"/>
        <v>0</v>
      </c>
      <c r="AV249" s="111">
        <f t="shared" si="1150"/>
        <v>0</v>
      </c>
      <c r="AW249" s="111">
        <f t="shared" si="1150"/>
        <v>0</v>
      </c>
      <c r="AX249" s="111">
        <f t="shared" si="24"/>
        <v>0</v>
      </c>
      <c r="AY249" s="111"/>
      <c r="AZ249" s="113">
        <f t="shared" si="25"/>
        <v>0</v>
      </c>
      <c r="BA249" s="111">
        <f t="shared" ref="BA249:BI249" si="1151">IF(R248&lt;=0,0,IF($C249&lt;=SUM($AZ249:AZ249),0,IF(AO249+$C249-SUM($AZ249:AZ249)&gt;R248+AC249,R248+AC249-AO249,$C249-SUM($AZ249:AZ249))))</f>
        <v>0</v>
      </c>
      <c r="BB249" s="111">
        <f t="shared" si="1151"/>
        <v>0</v>
      </c>
      <c r="BC249" s="111">
        <f t="shared" si="1151"/>
        <v>0</v>
      </c>
      <c r="BD249" s="111">
        <f t="shared" si="1151"/>
        <v>0</v>
      </c>
      <c r="BE249" s="111">
        <f t="shared" si="1151"/>
        <v>0</v>
      </c>
      <c r="BF249" s="111">
        <f t="shared" si="1151"/>
        <v>0</v>
      </c>
      <c r="BG249" s="111">
        <f t="shared" si="1151"/>
        <v>0</v>
      </c>
      <c r="BH249" s="111">
        <f t="shared" si="1151"/>
        <v>0</v>
      </c>
      <c r="BI249" s="111">
        <f t="shared" si="1151"/>
        <v>0</v>
      </c>
      <c r="BJ249" s="53"/>
      <c r="BK249" s="53"/>
    </row>
    <row r="250" ht="10.5" customHeight="1">
      <c r="A250" s="107" t="str">
        <f t="shared" si="16"/>
        <v/>
      </c>
      <c r="B250" s="108" t="str">
        <f t="shared" si="17"/>
        <v>#N/A</v>
      </c>
      <c r="C250" s="109" t="str">
        <f t="shared" si="18"/>
        <v/>
      </c>
      <c r="D250" s="110"/>
      <c r="E250" s="111">
        <f t="shared" ref="E250:N250" si="1152">AN250+AZ250</f>
        <v>0</v>
      </c>
      <c r="F250" s="111">
        <f t="shared" si="1152"/>
        <v>0</v>
      </c>
      <c r="G250" s="111">
        <f t="shared" si="1152"/>
        <v>0</v>
      </c>
      <c r="H250" s="111">
        <f t="shared" si="1152"/>
        <v>0</v>
      </c>
      <c r="I250" s="111">
        <f t="shared" si="1152"/>
        <v>0</v>
      </c>
      <c r="J250" s="111">
        <f t="shared" si="1152"/>
        <v>0</v>
      </c>
      <c r="K250" s="111">
        <f t="shared" si="1152"/>
        <v>0</v>
      </c>
      <c r="L250" s="111">
        <f t="shared" si="1152"/>
        <v>0</v>
      </c>
      <c r="M250" s="111">
        <f t="shared" si="1152"/>
        <v>0</v>
      </c>
      <c r="N250" s="111">
        <f t="shared" si="1152"/>
        <v>0</v>
      </c>
      <c r="O250" s="112"/>
      <c r="P250" s="111">
        <f t="shared" si="11"/>
        <v>0</v>
      </c>
      <c r="Q250" s="111">
        <f t="shared" ref="Q250:Z250" si="1153">IF(E$10=0,0,ROUND(Q249-(E250-AB250),2))</f>
        <v>0</v>
      </c>
      <c r="R250" s="111">
        <f t="shared" si="1153"/>
        <v>0</v>
      </c>
      <c r="S250" s="111">
        <f t="shared" si="1153"/>
        <v>0</v>
      </c>
      <c r="T250" s="111">
        <f t="shared" si="1153"/>
        <v>0</v>
      </c>
      <c r="U250" s="111">
        <f t="shared" si="1153"/>
        <v>0</v>
      </c>
      <c r="V250" s="111">
        <f t="shared" si="1153"/>
        <v>0</v>
      </c>
      <c r="W250" s="111">
        <f t="shared" si="1153"/>
        <v>0</v>
      </c>
      <c r="X250" s="111">
        <f t="shared" si="1153"/>
        <v>0</v>
      </c>
      <c r="Y250" s="111">
        <f t="shared" si="1153"/>
        <v>0</v>
      </c>
      <c r="Z250" s="111">
        <f t="shared" si="1153"/>
        <v>0</v>
      </c>
      <c r="AA250" s="114"/>
      <c r="AB250" s="111">
        <f t="shared" ref="AB250:AK250" si="1154">ROUND(Q249*E$11/12,2)</f>
        <v>0</v>
      </c>
      <c r="AC250" s="111">
        <f t="shared" si="1154"/>
        <v>0</v>
      </c>
      <c r="AD250" s="111">
        <f t="shared" si="1154"/>
        <v>0</v>
      </c>
      <c r="AE250" s="111">
        <f t="shared" si="1154"/>
        <v>0</v>
      </c>
      <c r="AF250" s="111">
        <f t="shared" si="1154"/>
        <v>0</v>
      </c>
      <c r="AG250" s="111">
        <f t="shared" si="1154"/>
        <v>0</v>
      </c>
      <c r="AH250" s="111">
        <f t="shared" si="1154"/>
        <v>0</v>
      </c>
      <c r="AI250" s="111">
        <f t="shared" si="1154"/>
        <v>0</v>
      </c>
      <c r="AJ250" s="111">
        <f t="shared" si="1154"/>
        <v>0</v>
      </c>
      <c r="AK250" s="111">
        <f t="shared" si="1154"/>
        <v>0</v>
      </c>
      <c r="AL250" s="111">
        <f t="shared" si="22"/>
        <v>0</v>
      </c>
      <c r="AM250" s="115"/>
      <c r="AN250" s="111">
        <f t="shared" ref="AN250:AW250" si="1155">IF(Q249&gt;0,IF((Q249+AB250)&lt;E$12,Q249+AB250,E$12),0)</f>
        <v>0</v>
      </c>
      <c r="AO250" s="111">
        <f t="shared" si="1155"/>
        <v>0</v>
      </c>
      <c r="AP250" s="111">
        <f t="shared" si="1155"/>
        <v>0</v>
      </c>
      <c r="AQ250" s="111">
        <f t="shared" si="1155"/>
        <v>0</v>
      </c>
      <c r="AR250" s="111">
        <f t="shared" si="1155"/>
        <v>0</v>
      </c>
      <c r="AS250" s="111">
        <f t="shared" si="1155"/>
        <v>0</v>
      </c>
      <c r="AT250" s="111">
        <f t="shared" si="1155"/>
        <v>0</v>
      </c>
      <c r="AU250" s="111">
        <f t="shared" si="1155"/>
        <v>0</v>
      </c>
      <c r="AV250" s="111">
        <f t="shared" si="1155"/>
        <v>0</v>
      </c>
      <c r="AW250" s="111">
        <f t="shared" si="1155"/>
        <v>0</v>
      </c>
      <c r="AX250" s="111">
        <f t="shared" si="24"/>
        <v>0</v>
      </c>
      <c r="AY250" s="111"/>
      <c r="AZ250" s="113">
        <f t="shared" si="25"/>
        <v>0</v>
      </c>
      <c r="BA250" s="111">
        <f t="shared" ref="BA250:BI250" si="1156">IF(R249&lt;=0,0,IF($C250&lt;=SUM($AZ250:AZ250),0,IF(AO250+$C250-SUM($AZ250:AZ250)&gt;R249+AC250,R249+AC250-AO250,$C250-SUM($AZ250:AZ250))))</f>
        <v>0</v>
      </c>
      <c r="BB250" s="111">
        <f t="shared" si="1156"/>
        <v>0</v>
      </c>
      <c r="BC250" s="111">
        <f t="shared" si="1156"/>
        <v>0</v>
      </c>
      <c r="BD250" s="111">
        <f t="shared" si="1156"/>
        <v>0</v>
      </c>
      <c r="BE250" s="111">
        <f t="shared" si="1156"/>
        <v>0</v>
      </c>
      <c r="BF250" s="111">
        <f t="shared" si="1156"/>
        <v>0</v>
      </c>
      <c r="BG250" s="111">
        <f t="shared" si="1156"/>
        <v>0</v>
      </c>
      <c r="BH250" s="111">
        <f t="shared" si="1156"/>
        <v>0</v>
      </c>
      <c r="BI250" s="111">
        <f t="shared" si="1156"/>
        <v>0</v>
      </c>
      <c r="BJ250" s="53"/>
      <c r="BK250" s="53"/>
    </row>
    <row r="251" ht="10.5" customHeight="1">
      <c r="A251" s="107" t="str">
        <f t="shared" si="16"/>
        <v/>
      </c>
      <c r="B251" s="108" t="str">
        <f t="shared" si="17"/>
        <v>#N/A</v>
      </c>
      <c r="C251" s="109" t="str">
        <f t="shared" si="18"/>
        <v/>
      </c>
      <c r="D251" s="110"/>
      <c r="E251" s="111">
        <f t="shared" ref="E251:N251" si="1157">AN251+AZ251</f>
        <v>0</v>
      </c>
      <c r="F251" s="111">
        <f t="shared" si="1157"/>
        <v>0</v>
      </c>
      <c r="G251" s="111">
        <f t="shared" si="1157"/>
        <v>0</v>
      </c>
      <c r="H251" s="111">
        <f t="shared" si="1157"/>
        <v>0</v>
      </c>
      <c r="I251" s="111">
        <f t="shared" si="1157"/>
        <v>0</v>
      </c>
      <c r="J251" s="111">
        <f t="shared" si="1157"/>
        <v>0</v>
      </c>
      <c r="K251" s="111">
        <f t="shared" si="1157"/>
        <v>0</v>
      </c>
      <c r="L251" s="111">
        <f t="shared" si="1157"/>
        <v>0</v>
      </c>
      <c r="M251" s="111">
        <f t="shared" si="1157"/>
        <v>0</v>
      </c>
      <c r="N251" s="111">
        <f t="shared" si="1157"/>
        <v>0</v>
      </c>
      <c r="O251" s="112"/>
      <c r="P251" s="111">
        <f t="shared" si="11"/>
        <v>0</v>
      </c>
      <c r="Q251" s="111">
        <f t="shared" ref="Q251:Z251" si="1158">IF(E$10=0,0,ROUND(Q250-(E251-AB251),2))</f>
        <v>0</v>
      </c>
      <c r="R251" s="111">
        <f t="shared" si="1158"/>
        <v>0</v>
      </c>
      <c r="S251" s="111">
        <f t="shared" si="1158"/>
        <v>0</v>
      </c>
      <c r="T251" s="111">
        <f t="shared" si="1158"/>
        <v>0</v>
      </c>
      <c r="U251" s="111">
        <f t="shared" si="1158"/>
        <v>0</v>
      </c>
      <c r="V251" s="111">
        <f t="shared" si="1158"/>
        <v>0</v>
      </c>
      <c r="W251" s="111">
        <f t="shared" si="1158"/>
        <v>0</v>
      </c>
      <c r="X251" s="111">
        <f t="shared" si="1158"/>
        <v>0</v>
      </c>
      <c r="Y251" s="111">
        <f t="shared" si="1158"/>
        <v>0</v>
      </c>
      <c r="Z251" s="111">
        <f t="shared" si="1158"/>
        <v>0</v>
      </c>
      <c r="AA251" s="114"/>
      <c r="AB251" s="111">
        <f t="shared" ref="AB251:AK251" si="1159">ROUND(Q250*E$11/12,2)</f>
        <v>0</v>
      </c>
      <c r="AC251" s="111">
        <f t="shared" si="1159"/>
        <v>0</v>
      </c>
      <c r="AD251" s="111">
        <f t="shared" si="1159"/>
        <v>0</v>
      </c>
      <c r="AE251" s="111">
        <f t="shared" si="1159"/>
        <v>0</v>
      </c>
      <c r="AF251" s="111">
        <f t="shared" si="1159"/>
        <v>0</v>
      </c>
      <c r="AG251" s="111">
        <f t="shared" si="1159"/>
        <v>0</v>
      </c>
      <c r="AH251" s="111">
        <f t="shared" si="1159"/>
        <v>0</v>
      </c>
      <c r="AI251" s="111">
        <f t="shared" si="1159"/>
        <v>0</v>
      </c>
      <c r="AJ251" s="111">
        <f t="shared" si="1159"/>
        <v>0</v>
      </c>
      <c r="AK251" s="111">
        <f t="shared" si="1159"/>
        <v>0</v>
      </c>
      <c r="AL251" s="111">
        <f t="shared" si="22"/>
        <v>0</v>
      </c>
      <c r="AM251" s="115"/>
      <c r="AN251" s="111">
        <f t="shared" ref="AN251:AW251" si="1160">IF(Q250&gt;0,IF((Q250+AB251)&lt;E$12,Q250+AB251,E$12),0)</f>
        <v>0</v>
      </c>
      <c r="AO251" s="111">
        <f t="shared" si="1160"/>
        <v>0</v>
      </c>
      <c r="AP251" s="111">
        <f t="shared" si="1160"/>
        <v>0</v>
      </c>
      <c r="AQ251" s="111">
        <f t="shared" si="1160"/>
        <v>0</v>
      </c>
      <c r="AR251" s="111">
        <f t="shared" si="1160"/>
        <v>0</v>
      </c>
      <c r="AS251" s="111">
        <f t="shared" si="1160"/>
        <v>0</v>
      </c>
      <c r="AT251" s="111">
        <f t="shared" si="1160"/>
        <v>0</v>
      </c>
      <c r="AU251" s="111">
        <f t="shared" si="1160"/>
        <v>0</v>
      </c>
      <c r="AV251" s="111">
        <f t="shared" si="1160"/>
        <v>0</v>
      </c>
      <c r="AW251" s="111">
        <f t="shared" si="1160"/>
        <v>0</v>
      </c>
      <c r="AX251" s="111">
        <f t="shared" si="24"/>
        <v>0</v>
      </c>
      <c r="AY251" s="111"/>
      <c r="AZ251" s="113">
        <f t="shared" si="25"/>
        <v>0</v>
      </c>
      <c r="BA251" s="111">
        <f t="shared" ref="BA251:BI251" si="1161">IF(R250&lt;=0,0,IF($C251&lt;=SUM($AZ251:AZ251),0,IF(AO251+$C251-SUM($AZ251:AZ251)&gt;R250+AC251,R250+AC251-AO251,$C251-SUM($AZ251:AZ251))))</f>
        <v>0</v>
      </c>
      <c r="BB251" s="111">
        <f t="shared" si="1161"/>
        <v>0</v>
      </c>
      <c r="BC251" s="111">
        <f t="shared" si="1161"/>
        <v>0</v>
      </c>
      <c r="BD251" s="111">
        <f t="shared" si="1161"/>
        <v>0</v>
      </c>
      <c r="BE251" s="111">
        <f t="shared" si="1161"/>
        <v>0</v>
      </c>
      <c r="BF251" s="111">
        <f t="shared" si="1161"/>
        <v>0</v>
      </c>
      <c r="BG251" s="111">
        <f t="shared" si="1161"/>
        <v>0</v>
      </c>
      <c r="BH251" s="111">
        <f t="shared" si="1161"/>
        <v>0</v>
      </c>
      <c r="BI251" s="111">
        <f t="shared" si="1161"/>
        <v>0</v>
      </c>
      <c r="BJ251" s="53"/>
      <c r="BK251" s="53"/>
    </row>
    <row r="252" ht="10.5" customHeight="1">
      <c r="A252" s="107" t="str">
        <f t="shared" si="16"/>
        <v/>
      </c>
      <c r="B252" s="108" t="str">
        <f t="shared" si="17"/>
        <v>#N/A</v>
      </c>
      <c r="C252" s="109" t="str">
        <f t="shared" si="18"/>
        <v/>
      </c>
      <c r="D252" s="110"/>
      <c r="E252" s="111">
        <f t="shared" ref="E252:N252" si="1162">AN252+AZ252</f>
        <v>0</v>
      </c>
      <c r="F252" s="111">
        <f t="shared" si="1162"/>
        <v>0</v>
      </c>
      <c r="G252" s="111">
        <f t="shared" si="1162"/>
        <v>0</v>
      </c>
      <c r="H252" s="111">
        <f t="shared" si="1162"/>
        <v>0</v>
      </c>
      <c r="I252" s="111">
        <f t="shared" si="1162"/>
        <v>0</v>
      </c>
      <c r="J252" s="111">
        <f t="shared" si="1162"/>
        <v>0</v>
      </c>
      <c r="K252" s="111">
        <f t="shared" si="1162"/>
        <v>0</v>
      </c>
      <c r="L252" s="111">
        <f t="shared" si="1162"/>
        <v>0</v>
      </c>
      <c r="M252" s="111">
        <f t="shared" si="1162"/>
        <v>0</v>
      </c>
      <c r="N252" s="111">
        <f t="shared" si="1162"/>
        <v>0</v>
      </c>
      <c r="O252" s="112"/>
      <c r="P252" s="111">
        <f t="shared" si="11"/>
        <v>0</v>
      </c>
      <c r="Q252" s="111">
        <f t="shared" ref="Q252:Z252" si="1163">IF(E$10=0,0,ROUND(Q251-(E252-AB252),2))</f>
        <v>0</v>
      </c>
      <c r="R252" s="111">
        <f t="shared" si="1163"/>
        <v>0</v>
      </c>
      <c r="S252" s="111">
        <f t="shared" si="1163"/>
        <v>0</v>
      </c>
      <c r="T252" s="111">
        <f t="shared" si="1163"/>
        <v>0</v>
      </c>
      <c r="U252" s="111">
        <f t="shared" si="1163"/>
        <v>0</v>
      </c>
      <c r="V252" s="111">
        <f t="shared" si="1163"/>
        <v>0</v>
      </c>
      <c r="W252" s="111">
        <f t="shared" si="1163"/>
        <v>0</v>
      </c>
      <c r="X252" s="111">
        <f t="shared" si="1163"/>
        <v>0</v>
      </c>
      <c r="Y252" s="111">
        <f t="shared" si="1163"/>
        <v>0</v>
      </c>
      <c r="Z252" s="111">
        <f t="shared" si="1163"/>
        <v>0</v>
      </c>
      <c r="AA252" s="114"/>
      <c r="AB252" s="111">
        <f t="shared" ref="AB252:AK252" si="1164">ROUND(Q251*E$11/12,2)</f>
        <v>0</v>
      </c>
      <c r="AC252" s="111">
        <f t="shared" si="1164"/>
        <v>0</v>
      </c>
      <c r="AD252" s="111">
        <f t="shared" si="1164"/>
        <v>0</v>
      </c>
      <c r="AE252" s="111">
        <f t="shared" si="1164"/>
        <v>0</v>
      </c>
      <c r="AF252" s="111">
        <f t="shared" si="1164"/>
        <v>0</v>
      </c>
      <c r="AG252" s="111">
        <f t="shared" si="1164"/>
        <v>0</v>
      </c>
      <c r="AH252" s="111">
        <f t="shared" si="1164"/>
        <v>0</v>
      </c>
      <c r="AI252" s="111">
        <f t="shared" si="1164"/>
        <v>0</v>
      </c>
      <c r="AJ252" s="111">
        <f t="shared" si="1164"/>
        <v>0</v>
      </c>
      <c r="AK252" s="111">
        <f t="shared" si="1164"/>
        <v>0</v>
      </c>
      <c r="AL252" s="111">
        <f t="shared" si="22"/>
        <v>0</v>
      </c>
      <c r="AM252" s="115"/>
      <c r="AN252" s="111">
        <f t="shared" ref="AN252:AW252" si="1165">IF(Q251&gt;0,IF((Q251+AB252)&lt;E$12,Q251+AB252,E$12),0)</f>
        <v>0</v>
      </c>
      <c r="AO252" s="111">
        <f t="shared" si="1165"/>
        <v>0</v>
      </c>
      <c r="AP252" s="111">
        <f t="shared" si="1165"/>
        <v>0</v>
      </c>
      <c r="AQ252" s="111">
        <f t="shared" si="1165"/>
        <v>0</v>
      </c>
      <c r="AR252" s="111">
        <f t="shared" si="1165"/>
        <v>0</v>
      </c>
      <c r="AS252" s="111">
        <f t="shared" si="1165"/>
        <v>0</v>
      </c>
      <c r="AT252" s="111">
        <f t="shared" si="1165"/>
        <v>0</v>
      </c>
      <c r="AU252" s="111">
        <f t="shared" si="1165"/>
        <v>0</v>
      </c>
      <c r="AV252" s="111">
        <f t="shared" si="1165"/>
        <v>0</v>
      </c>
      <c r="AW252" s="111">
        <f t="shared" si="1165"/>
        <v>0</v>
      </c>
      <c r="AX252" s="111">
        <f t="shared" si="24"/>
        <v>0</v>
      </c>
      <c r="AY252" s="111"/>
      <c r="AZ252" s="113">
        <f t="shared" si="25"/>
        <v>0</v>
      </c>
      <c r="BA252" s="111">
        <f t="shared" ref="BA252:BI252" si="1166">IF(R251&lt;=0,0,IF($C252&lt;=SUM($AZ252:AZ252),0,IF(AO252+$C252-SUM($AZ252:AZ252)&gt;R251+AC252,R251+AC252-AO252,$C252-SUM($AZ252:AZ252))))</f>
        <v>0</v>
      </c>
      <c r="BB252" s="111">
        <f t="shared" si="1166"/>
        <v>0</v>
      </c>
      <c r="BC252" s="111">
        <f t="shared" si="1166"/>
        <v>0</v>
      </c>
      <c r="BD252" s="111">
        <f t="shared" si="1166"/>
        <v>0</v>
      </c>
      <c r="BE252" s="111">
        <f t="shared" si="1166"/>
        <v>0</v>
      </c>
      <c r="BF252" s="111">
        <f t="shared" si="1166"/>
        <v>0</v>
      </c>
      <c r="BG252" s="111">
        <f t="shared" si="1166"/>
        <v>0</v>
      </c>
      <c r="BH252" s="111">
        <f t="shared" si="1166"/>
        <v>0</v>
      </c>
      <c r="BI252" s="111">
        <f t="shared" si="1166"/>
        <v>0</v>
      </c>
      <c r="BJ252" s="53"/>
      <c r="BK252" s="53"/>
    </row>
    <row r="253" ht="10.5" customHeight="1">
      <c r="A253" s="107" t="str">
        <f t="shared" si="16"/>
        <v/>
      </c>
      <c r="B253" s="108" t="str">
        <f t="shared" si="17"/>
        <v>#N/A</v>
      </c>
      <c r="C253" s="109" t="str">
        <f t="shared" si="18"/>
        <v/>
      </c>
      <c r="D253" s="110"/>
      <c r="E253" s="111">
        <f t="shared" ref="E253:N253" si="1167">AN253+AZ253</f>
        <v>0</v>
      </c>
      <c r="F253" s="111">
        <f t="shared" si="1167"/>
        <v>0</v>
      </c>
      <c r="G253" s="111">
        <f t="shared" si="1167"/>
        <v>0</v>
      </c>
      <c r="H253" s="111">
        <f t="shared" si="1167"/>
        <v>0</v>
      </c>
      <c r="I253" s="111">
        <f t="shared" si="1167"/>
        <v>0</v>
      </c>
      <c r="J253" s="111">
        <f t="shared" si="1167"/>
        <v>0</v>
      </c>
      <c r="K253" s="111">
        <f t="shared" si="1167"/>
        <v>0</v>
      </c>
      <c r="L253" s="111">
        <f t="shared" si="1167"/>
        <v>0</v>
      </c>
      <c r="M253" s="111">
        <f t="shared" si="1167"/>
        <v>0</v>
      </c>
      <c r="N253" s="111">
        <f t="shared" si="1167"/>
        <v>0</v>
      </c>
      <c r="O253" s="112"/>
      <c r="P253" s="111">
        <f t="shared" si="11"/>
        <v>0</v>
      </c>
      <c r="Q253" s="111">
        <f t="shared" ref="Q253:Z253" si="1168">IF(E$10=0,0,ROUND(Q252-(E253-AB253),2))</f>
        <v>0</v>
      </c>
      <c r="R253" s="111">
        <f t="shared" si="1168"/>
        <v>0</v>
      </c>
      <c r="S253" s="111">
        <f t="shared" si="1168"/>
        <v>0</v>
      </c>
      <c r="T253" s="111">
        <f t="shared" si="1168"/>
        <v>0</v>
      </c>
      <c r="U253" s="111">
        <f t="shared" si="1168"/>
        <v>0</v>
      </c>
      <c r="V253" s="111">
        <f t="shared" si="1168"/>
        <v>0</v>
      </c>
      <c r="W253" s="111">
        <f t="shared" si="1168"/>
        <v>0</v>
      </c>
      <c r="X253" s="111">
        <f t="shared" si="1168"/>
        <v>0</v>
      </c>
      <c r="Y253" s="111">
        <f t="shared" si="1168"/>
        <v>0</v>
      </c>
      <c r="Z253" s="111">
        <f t="shared" si="1168"/>
        <v>0</v>
      </c>
      <c r="AA253" s="114"/>
      <c r="AB253" s="111">
        <f t="shared" ref="AB253:AK253" si="1169">ROUND(Q252*E$11/12,2)</f>
        <v>0</v>
      </c>
      <c r="AC253" s="111">
        <f t="shared" si="1169"/>
        <v>0</v>
      </c>
      <c r="AD253" s="111">
        <f t="shared" si="1169"/>
        <v>0</v>
      </c>
      <c r="AE253" s="111">
        <f t="shared" si="1169"/>
        <v>0</v>
      </c>
      <c r="AF253" s="111">
        <f t="shared" si="1169"/>
        <v>0</v>
      </c>
      <c r="AG253" s="111">
        <f t="shared" si="1169"/>
        <v>0</v>
      </c>
      <c r="AH253" s="111">
        <f t="shared" si="1169"/>
        <v>0</v>
      </c>
      <c r="AI253" s="111">
        <f t="shared" si="1169"/>
        <v>0</v>
      </c>
      <c r="AJ253" s="111">
        <f t="shared" si="1169"/>
        <v>0</v>
      </c>
      <c r="AK253" s="111">
        <f t="shared" si="1169"/>
        <v>0</v>
      </c>
      <c r="AL253" s="111">
        <f t="shared" si="22"/>
        <v>0</v>
      </c>
      <c r="AM253" s="115"/>
      <c r="AN253" s="111">
        <f t="shared" ref="AN253:AW253" si="1170">IF(Q252&gt;0,IF((Q252+AB253)&lt;E$12,Q252+AB253,E$12),0)</f>
        <v>0</v>
      </c>
      <c r="AO253" s="111">
        <f t="shared" si="1170"/>
        <v>0</v>
      </c>
      <c r="AP253" s="111">
        <f t="shared" si="1170"/>
        <v>0</v>
      </c>
      <c r="AQ253" s="111">
        <f t="shared" si="1170"/>
        <v>0</v>
      </c>
      <c r="AR253" s="111">
        <f t="shared" si="1170"/>
        <v>0</v>
      </c>
      <c r="AS253" s="111">
        <f t="shared" si="1170"/>
        <v>0</v>
      </c>
      <c r="AT253" s="111">
        <f t="shared" si="1170"/>
        <v>0</v>
      </c>
      <c r="AU253" s="111">
        <f t="shared" si="1170"/>
        <v>0</v>
      </c>
      <c r="AV253" s="111">
        <f t="shared" si="1170"/>
        <v>0</v>
      </c>
      <c r="AW253" s="111">
        <f t="shared" si="1170"/>
        <v>0</v>
      </c>
      <c r="AX253" s="111">
        <f t="shared" si="24"/>
        <v>0</v>
      </c>
      <c r="AY253" s="111"/>
      <c r="AZ253" s="113">
        <f t="shared" si="25"/>
        <v>0</v>
      </c>
      <c r="BA253" s="111">
        <f t="shared" ref="BA253:BI253" si="1171">IF(R252&lt;=0,0,IF($C253&lt;=SUM($AZ253:AZ253),0,IF(AO253+$C253-SUM($AZ253:AZ253)&gt;R252+AC253,R252+AC253-AO253,$C253-SUM($AZ253:AZ253))))</f>
        <v>0</v>
      </c>
      <c r="BB253" s="111">
        <f t="shared" si="1171"/>
        <v>0</v>
      </c>
      <c r="BC253" s="111">
        <f t="shared" si="1171"/>
        <v>0</v>
      </c>
      <c r="BD253" s="111">
        <f t="shared" si="1171"/>
        <v>0</v>
      </c>
      <c r="BE253" s="111">
        <f t="shared" si="1171"/>
        <v>0</v>
      </c>
      <c r="BF253" s="111">
        <f t="shared" si="1171"/>
        <v>0</v>
      </c>
      <c r="BG253" s="111">
        <f t="shared" si="1171"/>
        <v>0</v>
      </c>
      <c r="BH253" s="111">
        <f t="shared" si="1171"/>
        <v>0</v>
      </c>
      <c r="BI253" s="111">
        <f t="shared" si="1171"/>
        <v>0</v>
      </c>
      <c r="BJ253" s="53"/>
      <c r="BK253" s="53"/>
    </row>
    <row r="254" ht="10.5" customHeight="1">
      <c r="A254" s="107" t="str">
        <f t="shared" si="16"/>
        <v/>
      </c>
      <c r="B254" s="108" t="str">
        <f t="shared" si="17"/>
        <v>#N/A</v>
      </c>
      <c r="C254" s="109" t="str">
        <f t="shared" si="18"/>
        <v/>
      </c>
      <c r="D254" s="110"/>
      <c r="E254" s="111">
        <f t="shared" ref="E254:N254" si="1172">AN254+AZ254</f>
        <v>0</v>
      </c>
      <c r="F254" s="111">
        <f t="shared" si="1172"/>
        <v>0</v>
      </c>
      <c r="G254" s="111">
        <f t="shared" si="1172"/>
        <v>0</v>
      </c>
      <c r="H254" s="111">
        <f t="shared" si="1172"/>
        <v>0</v>
      </c>
      <c r="I254" s="111">
        <f t="shared" si="1172"/>
        <v>0</v>
      </c>
      <c r="J254" s="111">
        <f t="shared" si="1172"/>
        <v>0</v>
      </c>
      <c r="K254" s="111">
        <f t="shared" si="1172"/>
        <v>0</v>
      </c>
      <c r="L254" s="111">
        <f t="shared" si="1172"/>
        <v>0</v>
      </c>
      <c r="M254" s="111">
        <f t="shared" si="1172"/>
        <v>0</v>
      </c>
      <c r="N254" s="111">
        <f t="shared" si="1172"/>
        <v>0</v>
      </c>
      <c r="O254" s="112"/>
      <c r="P254" s="111">
        <f t="shared" si="11"/>
        <v>0</v>
      </c>
      <c r="Q254" s="111">
        <f t="shared" ref="Q254:Z254" si="1173">IF(E$10=0,0,ROUND(Q253-(E254-AB254),2))</f>
        <v>0</v>
      </c>
      <c r="R254" s="111">
        <f t="shared" si="1173"/>
        <v>0</v>
      </c>
      <c r="S254" s="111">
        <f t="shared" si="1173"/>
        <v>0</v>
      </c>
      <c r="T254" s="111">
        <f t="shared" si="1173"/>
        <v>0</v>
      </c>
      <c r="U254" s="111">
        <f t="shared" si="1173"/>
        <v>0</v>
      </c>
      <c r="V254" s="111">
        <f t="shared" si="1173"/>
        <v>0</v>
      </c>
      <c r="W254" s="111">
        <f t="shared" si="1173"/>
        <v>0</v>
      </c>
      <c r="X254" s="111">
        <f t="shared" si="1173"/>
        <v>0</v>
      </c>
      <c r="Y254" s="111">
        <f t="shared" si="1173"/>
        <v>0</v>
      </c>
      <c r="Z254" s="111">
        <f t="shared" si="1173"/>
        <v>0</v>
      </c>
      <c r="AA254" s="114"/>
      <c r="AB254" s="111">
        <f t="shared" ref="AB254:AK254" si="1174">ROUND(Q253*E$11/12,2)</f>
        <v>0</v>
      </c>
      <c r="AC254" s="111">
        <f t="shared" si="1174"/>
        <v>0</v>
      </c>
      <c r="AD254" s="111">
        <f t="shared" si="1174"/>
        <v>0</v>
      </c>
      <c r="AE254" s="111">
        <f t="shared" si="1174"/>
        <v>0</v>
      </c>
      <c r="AF254" s="111">
        <f t="shared" si="1174"/>
        <v>0</v>
      </c>
      <c r="AG254" s="111">
        <f t="shared" si="1174"/>
        <v>0</v>
      </c>
      <c r="AH254" s="111">
        <f t="shared" si="1174"/>
        <v>0</v>
      </c>
      <c r="AI254" s="111">
        <f t="shared" si="1174"/>
        <v>0</v>
      </c>
      <c r="AJ254" s="111">
        <f t="shared" si="1174"/>
        <v>0</v>
      </c>
      <c r="AK254" s="111">
        <f t="shared" si="1174"/>
        <v>0</v>
      </c>
      <c r="AL254" s="111">
        <f t="shared" si="22"/>
        <v>0</v>
      </c>
      <c r="AM254" s="115"/>
      <c r="AN254" s="111">
        <f t="shared" ref="AN254:AW254" si="1175">IF(Q253&gt;0,IF((Q253+AB254)&lt;E$12,Q253+AB254,E$12),0)</f>
        <v>0</v>
      </c>
      <c r="AO254" s="111">
        <f t="shared" si="1175"/>
        <v>0</v>
      </c>
      <c r="AP254" s="111">
        <f t="shared" si="1175"/>
        <v>0</v>
      </c>
      <c r="AQ254" s="111">
        <f t="shared" si="1175"/>
        <v>0</v>
      </c>
      <c r="AR254" s="111">
        <f t="shared" si="1175"/>
        <v>0</v>
      </c>
      <c r="AS254" s="111">
        <f t="shared" si="1175"/>
        <v>0</v>
      </c>
      <c r="AT254" s="111">
        <f t="shared" si="1175"/>
        <v>0</v>
      </c>
      <c r="AU254" s="111">
        <f t="shared" si="1175"/>
        <v>0</v>
      </c>
      <c r="AV254" s="111">
        <f t="shared" si="1175"/>
        <v>0</v>
      </c>
      <c r="AW254" s="111">
        <f t="shared" si="1175"/>
        <v>0</v>
      </c>
      <c r="AX254" s="111">
        <f t="shared" si="24"/>
        <v>0</v>
      </c>
      <c r="AY254" s="111"/>
      <c r="AZ254" s="113">
        <f t="shared" si="25"/>
        <v>0</v>
      </c>
      <c r="BA254" s="111">
        <f t="shared" ref="BA254:BI254" si="1176">IF(R253&lt;=0,0,IF($C254&lt;=SUM($AZ254:AZ254),0,IF(AO254+$C254-SUM($AZ254:AZ254)&gt;R253+AC254,R253+AC254-AO254,$C254-SUM($AZ254:AZ254))))</f>
        <v>0</v>
      </c>
      <c r="BB254" s="111">
        <f t="shared" si="1176"/>
        <v>0</v>
      </c>
      <c r="BC254" s="111">
        <f t="shared" si="1176"/>
        <v>0</v>
      </c>
      <c r="BD254" s="111">
        <f t="shared" si="1176"/>
        <v>0</v>
      </c>
      <c r="BE254" s="111">
        <f t="shared" si="1176"/>
        <v>0</v>
      </c>
      <c r="BF254" s="111">
        <f t="shared" si="1176"/>
        <v>0</v>
      </c>
      <c r="BG254" s="111">
        <f t="shared" si="1176"/>
        <v>0</v>
      </c>
      <c r="BH254" s="111">
        <f t="shared" si="1176"/>
        <v>0</v>
      </c>
      <c r="BI254" s="111">
        <f t="shared" si="1176"/>
        <v>0</v>
      </c>
      <c r="BJ254" s="53"/>
      <c r="BK254" s="53"/>
    </row>
    <row r="255" ht="10.5" customHeight="1">
      <c r="A255" s="107" t="str">
        <f t="shared" si="16"/>
        <v/>
      </c>
      <c r="B255" s="108" t="str">
        <f t="shared" si="17"/>
        <v>#N/A</v>
      </c>
      <c r="C255" s="109" t="str">
        <f t="shared" si="18"/>
        <v/>
      </c>
      <c r="D255" s="110"/>
      <c r="E255" s="111">
        <f t="shared" ref="E255:N255" si="1177">AN255+AZ255</f>
        <v>0</v>
      </c>
      <c r="F255" s="111">
        <f t="shared" si="1177"/>
        <v>0</v>
      </c>
      <c r="G255" s="111">
        <f t="shared" si="1177"/>
        <v>0</v>
      </c>
      <c r="H255" s="111">
        <f t="shared" si="1177"/>
        <v>0</v>
      </c>
      <c r="I255" s="111">
        <f t="shared" si="1177"/>
        <v>0</v>
      </c>
      <c r="J255" s="111">
        <f t="shared" si="1177"/>
        <v>0</v>
      </c>
      <c r="K255" s="111">
        <f t="shared" si="1177"/>
        <v>0</v>
      </c>
      <c r="L255" s="111">
        <f t="shared" si="1177"/>
        <v>0</v>
      </c>
      <c r="M255" s="111">
        <f t="shared" si="1177"/>
        <v>0</v>
      </c>
      <c r="N255" s="111">
        <f t="shared" si="1177"/>
        <v>0</v>
      </c>
      <c r="O255" s="112"/>
      <c r="P255" s="111">
        <f t="shared" si="11"/>
        <v>0</v>
      </c>
      <c r="Q255" s="111">
        <f t="shared" ref="Q255:Z255" si="1178">IF(E$10=0,0,ROUND(Q254-(E255-AB255),2))</f>
        <v>0</v>
      </c>
      <c r="R255" s="111">
        <f t="shared" si="1178"/>
        <v>0</v>
      </c>
      <c r="S255" s="111">
        <f t="shared" si="1178"/>
        <v>0</v>
      </c>
      <c r="T255" s="111">
        <f t="shared" si="1178"/>
        <v>0</v>
      </c>
      <c r="U255" s="111">
        <f t="shared" si="1178"/>
        <v>0</v>
      </c>
      <c r="V255" s="111">
        <f t="shared" si="1178"/>
        <v>0</v>
      </c>
      <c r="W255" s="111">
        <f t="shared" si="1178"/>
        <v>0</v>
      </c>
      <c r="X255" s="111">
        <f t="shared" si="1178"/>
        <v>0</v>
      </c>
      <c r="Y255" s="111">
        <f t="shared" si="1178"/>
        <v>0</v>
      </c>
      <c r="Z255" s="111">
        <f t="shared" si="1178"/>
        <v>0</v>
      </c>
      <c r="AA255" s="114"/>
      <c r="AB255" s="111">
        <f t="shared" ref="AB255:AK255" si="1179">ROUND(Q254*E$11/12,2)</f>
        <v>0</v>
      </c>
      <c r="AC255" s="111">
        <f t="shared" si="1179"/>
        <v>0</v>
      </c>
      <c r="AD255" s="111">
        <f t="shared" si="1179"/>
        <v>0</v>
      </c>
      <c r="AE255" s="111">
        <f t="shared" si="1179"/>
        <v>0</v>
      </c>
      <c r="AF255" s="111">
        <f t="shared" si="1179"/>
        <v>0</v>
      </c>
      <c r="AG255" s="111">
        <f t="shared" si="1179"/>
        <v>0</v>
      </c>
      <c r="AH255" s="111">
        <f t="shared" si="1179"/>
        <v>0</v>
      </c>
      <c r="AI255" s="111">
        <f t="shared" si="1179"/>
        <v>0</v>
      </c>
      <c r="AJ255" s="111">
        <f t="shared" si="1179"/>
        <v>0</v>
      </c>
      <c r="AK255" s="111">
        <f t="shared" si="1179"/>
        <v>0</v>
      </c>
      <c r="AL255" s="111">
        <f t="shared" si="22"/>
        <v>0</v>
      </c>
      <c r="AM255" s="115"/>
      <c r="AN255" s="111">
        <f t="shared" ref="AN255:AW255" si="1180">IF(Q254&gt;0,IF((Q254+AB255)&lt;E$12,Q254+AB255,E$12),0)</f>
        <v>0</v>
      </c>
      <c r="AO255" s="111">
        <f t="shared" si="1180"/>
        <v>0</v>
      </c>
      <c r="AP255" s="111">
        <f t="shared" si="1180"/>
        <v>0</v>
      </c>
      <c r="AQ255" s="111">
        <f t="shared" si="1180"/>
        <v>0</v>
      </c>
      <c r="AR255" s="111">
        <f t="shared" si="1180"/>
        <v>0</v>
      </c>
      <c r="AS255" s="111">
        <f t="shared" si="1180"/>
        <v>0</v>
      </c>
      <c r="AT255" s="111">
        <f t="shared" si="1180"/>
        <v>0</v>
      </c>
      <c r="AU255" s="111">
        <f t="shared" si="1180"/>
        <v>0</v>
      </c>
      <c r="AV255" s="111">
        <f t="shared" si="1180"/>
        <v>0</v>
      </c>
      <c r="AW255" s="111">
        <f t="shared" si="1180"/>
        <v>0</v>
      </c>
      <c r="AX255" s="111">
        <f t="shared" si="24"/>
        <v>0</v>
      </c>
      <c r="AY255" s="111"/>
      <c r="AZ255" s="113">
        <f t="shared" si="25"/>
        <v>0</v>
      </c>
      <c r="BA255" s="111">
        <f t="shared" ref="BA255:BI255" si="1181">IF(R254&lt;=0,0,IF($C255&lt;=SUM($AZ255:AZ255),0,IF(AO255+$C255-SUM($AZ255:AZ255)&gt;R254+AC255,R254+AC255-AO255,$C255-SUM($AZ255:AZ255))))</f>
        <v>0</v>
      </c>
      <c r="BB255" s="111">
        <f t="shared" si="1181"/>
        <v>0</v>
      </c>
      <c r="BC255" s="111">
        <f t="shared" si="1181"/>
        <v>0</v>
      </c>
      <c r="BD255" s="111">
        <f t="shared" si="1181"/>
        <v>0</v>
      </c>
      <c r="BE255" s="111">
        <f t="shared" si="1181"/>
        <v>0</v>
      </c>
      <c r="BF255" s="111">
        <f t="shared" si="1181"/>
        <v>0</v>
      </c>
      <c r="BG255" s="111">
        <f t="shared" si="1181"/>
        <v>0</v>
      </c>
      <c r="BH255" s="111">
        <f t="shared" si="1181"/>
        <v>0</v>
      </c>
      <c r="BI255" s="111">
        <f t="shared" si="1181"/>
        <v>0</v>
      </c>
      <c r="BJ255" s="53"/>
      <c r="BK255" s="53"/>
    </row>
    <row r="256" ht="10.5" customHeight="1">
      <c r="A256" s="107" t="str">
        <f t="shared" si="16"/>
        <v/>
      </c>
      <c r="B256" s="108" t="str">
        <f t="shared" si="17"/>
        <v>#N/A</v>
      </c>
      <c r="C256" s="109" t="str">
        <f t="shared" si="18"/>
        <v/>
      </c>
      <c r="D256" s="110"/>
      <c r="E256" s="111">
        <f t="shared" ref="E256:N256" si="1182">AN256+AZ256</f>
        <v>0</v>
      </c>
      <c r="F256" s="111">
        <f t="shared" si="1182"/>
        <v>0</v>
      </c>
      <c r="G256" s="111">
        <f t="shared" si="1182"/>
        <v>0</v>
      </c>
      <c r="H256" s="111">
        <f t="shared" si="1182"/>
        <v>0</v>
      </c>
      <c r="I256" s="111">
        <f t="shared" si="1182"/>
        <v>0</v>
      </c>
      <c r="J256" s="111">
        <f t="shared" si="1182"/>
        <v>0</v>
      </c>
      <c r="K256" s="111">
        <f t="shared" si="1182"/>
        <v>0</v>
      </c>
      <c r="L256" s="111">
        <f t="shared" si="1182"/>
        <v>0</v>
      </c>
      <c r="M256" s="111">
        <f t="shared" si="1182"/>
        <v>0</v>
      </c>
      <c r="N256" s="111">
        <f t="shared" si="1182"/>
        <v>0</v>
      </c>
      <c r="O256" s="112"/>
      <c r="P256" s="111">
        <f t="shared" si="11"/>
        <v>0</v>
      </c>
      <c r="Q256" s="111">
        <f t="shared" ref="Q256:Z256" si="1183">IF(E$10=0,0,ROUND(Q255-(E256-AB256),2))</f>
        <v>0</v>
      </c>
      <c r="R256" s="111">
        <f t="shared" si="1183"/>
        <v>0</v>
      </c>
      <c r="S256" s="111">
        <f t="shared" si="1183"/>
        <v>0</v>
      </c>
      <c r="T256" s="111">
        <f t="shared" si="1183"/>
        <v>0</v>
      </c>
      <c r="U256" s="111">
        <f t="shared" si="1183"/>
        <v>0</v>
      </c>
      <c r="V256" s="111">
        <f t="shared" si="1183"/>
        <v>0</v>
      </c>
      <c r="W256" s="111">
        <f t="shared" si="1183"/>
        <v>0</v>
      </c>
      <c r="X256" s="111">
        <f t="shared" si="1183"/>
        <v>0</v>
      </c>
      <c r="Y256" s="111">
        <f t="shared" si="1183"/>
        <v>0</v>
      </c>
      <c r="Z256" s="111">
        <f t="shared" si="1183"/>
        <v>0</v>
      </c>
      <c r="AA256" s="114"/>
      <c r="AB256" s="111">
        <f t="shared" ref="AB256:AK256" si="1184">ROUND(Q255*E$11/12,2)</f>
        <v>0</v>
      </c>
      <c r="AC256" s="111">
        <f t="shared" si="1184"/>
        <v>0</v>
      </c>
      <c r="AD256" s="111">
        <f t="shared" si="1184"/>
        <v>0</v>
      </c>
      <c r="AE256" s="111">
        <f t="shared" si="1184"/>
        <v>0</v>
      </c>
      <c r="AF256" s="111">
        <f t="shared" si="1184"/>
        <v>0</v>
      </c>
      <c r="AG256" s="111">
        <f t="shared" si="1184"/>
        <v>0</v>
      </c>
      <c r="AH256" s="111">
        <f t="shared" si="1184"/>
        <v>0</v>
      </c>
      <c r="AI256" s="111">
        <f t="shared" si="1184"/>
        <v>0</v>
      </c>
      <c r="AJ256" s="111">
        <f t="shared" si="1184"/>
        <v>0</v>
      </c>
      <c r="AK256" s="111">
        <f t="shared" si="1184"/>
        <v>0</v>
      </c>
      <c r="AL256" s="111">
        <f t="shared" si="22"/>
        <v>0</v>
      </c>
      <c r="AM256" s="115"/>
      <c r="AN256" s="111">
        <f t="shared" ref="AN256:AW256" si="1185">IF(Q255&gt;0,IF((Q255+AB256)&lt;E$12,Q255+AB256,E$12),0)</f>
        <v>0</v>
      </c>
      <c r="AO256" s="111">
        <f t="shared" si="1185"/>
        <v>0</v>
      </c>
      <c r="AP256" s="111">
        <f t="shared" si="1185"/>
        <v>0</v>
      </c>
      <c r="AQ256" s="111">
        <f t="shared" si="1185"/>
        <v>0</v>
      </c>
      <c r="AR256" s="111">
        <f t="shared" si="1185"/>
        <v>0</v>
      </c>
      <c r="AS256" s="111">
        <f t="shared" si="1185"/>
        <v>0</v>
      </c>
      <c r="AT256" s="111">
        <f t="shared" si="1185"/>
        <v>0</v>
      </c>
      <c r="AU256" s="111">
        <f t="shared" si="1185"/>
        <v>0</v>
      </c>
      <c r="AV256" s="111">
        <f t="shared" si="1185"/>
        <v>0</v>
      </c>
      <c r="AW256" s="111">
        <f t="shared" si="1185"/>
        <v>0</v>
      </c>
      <c r="AX256" s="111">
        <f t="shared" si="24"/>
        <v>0</v>
      </c>
      <c r="AY256" s="111"/>
      <c r="AZ256" s="113">
        <f t="shared" si="25"/>
        <v>0</v>
      </c>
      <c r="BA256" s="111">
        <f t="shared" ref="BA256:BI256" si="1186">IF(R255&lt;=0,0,IF($C256&lt;=SUM($AZ256:AZ256),0,IF(AO256+$C256-SUM($AZ256:AZ256)&gt;R255+AC256,R255+AC256-AO256,$C256-SUM($AZ256:AZ256))))</f>
        <v>0</v>
      </c>
      <c r="BB256" s="111">
        <f t="shared" si="1186"/>
        <v>0</v>
      </c>
      <c r="BC256" s="111">
        <f t="shared" si="1186"/>
        <v>0</v>
      </c>
      <c r="BD256" s="111">
        <f t="shared" si="1186"/>
        <v>0</v>
      </c>
      <c r="BE256" s="111">
        <f t="shared" si="1186"/>
        <v>0</v>
      </c>
      <c r="BF256" s="111">
        <f t="shared" si="1186"/>
        <v>0</v>
      </c>
      <c r="BG256" s="111">
        <f t="shared" si="1186"/>
        <v>0</v>
      </c>
      <c r="BH256" s="111">
        <f t="shared" si="1186"/>
        <v>0</v>
      </c>
      <c r="BI256" s="111">
        <f t="shared" si="1186"/>
        <v>0</v>
      </c>
      <c r="BJ256" s="53"/>
      <c r="BK256" s="53"/>
    </row>
    <row r="257" ht="10.5" customHeight="1">
      <c r="A257" s="107" t="str">
        <f t="shared" si="16"/>
        <v/>
      </c>
      <c r="B257" s="108" t="str">
        <f t="shared" si="17"/>
        <v>#N/A</v>
      </c>
      <c r="C257" s="109" t="str">
        <f t="shared" si="18"/>
        <v/>
      </c>
      <c r="D257" s="110"/>
      <c r="E257" s="111">
        <f t="shared" ref="E257:N257" si="1187">AN257+AZ257</f>
        <v>0</v>
      </c>
      <c r="F257" s="111">
        <f t="shared" si="1187"/>
        <v>0</v>
      </c>
      <c r="G257" s="111">
        <f t="shared" si="1187"/>
        <v>0</v>
      </c>
      <c r="H257" s="111">
        <f t="shared" si="1187"/>
        <v>0</v>
      </c>
      <c r="I257" s="111">
        <f t="shared" si="1187"/>
        <v>0</v>
      </c>
      <c r="J257" s="111">
        <f t="shared" si="1187"/>
        <v>0</v>
      </c>
      <c r="K257" s="111">
        <f t="shared" si="1187"/>
        <v>0</v>
      </c>
      <c r="L257" s="111">
        <f t="shared" si="1187"/>
        <v>0</v>
      </c>
      <c r="M257" s="111">
        <f t="shared" si="1187"/>
        <v>0</v>
      </c>
      <c r="N257" s="111">
        <f t="shared" si="1187"/>
        <v>0</v>
      </c>
      <c r="O257" s="112"/>
      <c r="P257" s="111">
        <f t="shared" si="11"/>
        <v>0</v>
      </c>
      <c r="Q257" s="111">
        <f t="shared" ref="Q257:Z257" si="1188">IF(E$10=0,0,ROUND(Q256-(E257-AB257),2))</f>
        <v>0</v>
      </c>
      <c r="R257" s="111">
        <f t="shared" si="1188"/>
        <v>0</v>
      </c>
      <c r="S257" s="111">
        <f t="shared" si="1188"/>
        <v>0</v>
      </c>
      <c r="T257" s="111">
        <f t="shared" si="1188"/>
        <v>0</v>
      </c>
      <c r="U257" s="111">
        <f t="shared" si="1188"/>
        <v>0</v>
      </c>
      <c r="V257" s="111">
        <f t="shared" si="1188"/>
        <v>0</v>
      </c>
      <c r="W257" s="111">
        <f t="shared" si="1188"/>
        <v>0</v>
      </c>
      <c r="X257" s="111">
        <f t="shared" si="1188"/>
        <v>0</v>
      </c>
      <c r="Y257" s="111">
        <f t="shared" si="1188"/>
        <v>0</v>
      </c>
      <c r="Z257" s="111">
        <f t="shared" si="1188"/>
        <v>0</v>
      </c>
      <c r="AA257" s="114"/>
      <c r="AB257" s="111">
        <f t="shared" ref="AB257:AK257" si="1189">ROUND(Q256*E$11/12,2)</f>
        <v>0</v>
      </c>
      <c r="AC257" s="111">
        <f t="shared" si="1189"/>
        <v>0</v>
      </c>
      <c r="AD257" s="111">
        <f t="shared" si="1189"/>
        <v>0</v>
      </c>
      <c r="AE257" s="111">
        <f t="shared" si="1189"/>
        <v>0</v>
      </c>
      <c r="AF257" s="111">
        <f t="shared" si="1189"/>
        <v>0</v>
      </c>
      <c r="AG257" s="111">
        <f t="shared" si="1189"/>
        <v>0</v>
      </c>
      <c r="AH257" s="111">
        <f t="shared" si="1189"/>
        <v>0</v>
      </c>
      <c r="AI257" s="111">
        <f t="shared" si="1189"/>
        <v>0</v>
      </c>
      <c r="AJ257" s="111">
        <f t="shared" si="1189"/>
        <v>0</v>
      </c>
      <c r="AK257" s="111">
        <f t="shared" si="1189"/>
        <v>0</v>
      </c>
      <c r="AL257" s="111">
        <f t="shared" si="22"/>
        <v>0</v>
      </c>
      <c r="AM257" s="115"/>
      <c r="AN257" s="111">
        <f t="shared" ref="AN257:AW257" si="1190">IF(Q256&gt;0,IF((Q256+AB257)&lt;E$12,Q256+AB257,E$12),0)</f>
        <v>0</v>
      </c>
      <c r="AO257" s="111">
        <f t="shared" si="1190"/>
        <v>0</v>
      </c>
      <c r="AP257" s="111">
        <f t="shared" si="1190"/>
        <v>0</v>
      </c>
      <c r="AQ257" s="111">
        <f t="shared" si="1190"/>
        <v>0</v>
      </c>
      <c r="AR257" s="111">
        <f t="shared" si="1190"/>
        <v>0</v>
      </c>
      <c r="AS257" s="111">
        <f t="shared" si="1190"/>
        <v>0</v>
      </c>
      <c r="AT257" s="111">
        <f t="shared" si="1190"/>
        <v>0</v>
      </c>
      <c r="AU257" s="111">
        <f t="shared" si="1190"/>
        <v>0</v>
      </c>
      <c r="AV257" s="111">
        <f t="shared" si="1190"/>
        <v>0</v>
      </c>
      <c r="AW257" s="111">
        <f t="shared" si="1190"/>
        <v>0</v>
      </c>
      <c r="AX257" s="111">
        <f t="shared" si="24"/>
        <v>0</v>
      </c>
      <c r="AY257" s="111"/>
      <c r="AZ257" s="113">
        <f t="shared" si="25"/>
        <v>0</v>
      </c>
      <c r="BA257" s="111">
        <f t="shared" ref="BA257:BI257" si="1191">IF(R256&lt;=0,0,IF($C257&lt;=SUM($AZ257:AZ257),0,IF(AO257+$C257-SUM($AZ257:AZ257)&gt;R256+AC257,R256+AC257-AO257,$C257-SUM($AZ257:AZ257))))</f>
        <v>0</v>
      </c>
      <c r="BB257" s="111">
        <f t="shared" si="1191"/>
        <v>0</v>
      </c>
      <c r="BC257" s="111">
        <f t="shared" si="1191"/>
        <v>0</v>
      </c>
      <c r="BD257" s="111">
        <f t="shared" si="1191"/>
        <v>0</v>
      </c>
      <c r="BE257" s="111">
        <f t="shared" si="1191"/>
        <v>0</v>
      </c>
      <c r="BF257" s="111">
        <f t="shared" si="1191"/>
        <v>0</v>
      </c>
      <c r="BG257" s="111">
        <f t="shared" si="1191"/>
        <v>0</v>
      </c>
      <c r="BH257" s="111">
        <f t="shared" si="1191"/>
        <v>0</v>
      </c>
      <c r="BI257" s="111">
        <f t="shared" si="1191"/>
        <v>0</v>
      </c>
      <c r="BJ257" s="53"/>
      <c r="BK257" s="53"/>
    </row>
    <row r="258" ht="10.5" customHeight="1">
      <c r="A258" s="107" t="str">
        <f t="shared" si="16"/>
        <v/>
      </c>
      <c r="B258" s="108" t="str">
        <f t="shared" si="17"/>
        <v>#N/A</v>
      </c>
      <c r="C258" s="109" t="str">
        <f t="shared" si="18"/>
        <v/>
      </c>
      <c r="D258" s="110"/>
      <c r="E258" s="111">
        <f t="shared" ref="E258:N258" si="1192">AN258+AZ258</f>
        <v>0</v>
      </c>
      <c r="F258" s="111">
        <f t="shared" si="1192"/>
        <v>0</v>
      </c>
      <c r="G258" s="111">
        <f t="shared" si="1192"/>
        <v>0</v>
      </c>
      <c r="H258" s="111">
        <f t="shared" si="1192"/>
        <v>0</v>
      </c>
      <c r="I258" s="111">
        <f t="shared" si="1192"/>
        <v>0</v>
      </c>
      <c r="J258" s="111">
        <f t="shared" si="1192"/>
        <v>0</v>
      </c>
      <c r="K258" s="111">
        <f t="shared" si="1192"/>
        <v>0</v>
      </c>
      <c r="L258" s="111">
        <f t="shared" si="1192"/>
        <v>0</v>
      </c>
      <c r="M258" s="111">
        <f t="shared" si="1192"/>
        <v>0</v>
      </c>
      <c r="N258" s="111">
        <f t="shared" si="1192"/>
        <v>0</v>
      </c>
      <c r="O258" s="112"/>
      <c r="P258" s="111">
        <f t="shared" si="11"/>
        <v>0</v>
      </c>
      <c r="Q258" s="111">
        <f t="shared" ref="Q258:Z258" si="1193">IF(E$10=0,0,ROUND(Q257-(E258-AB258),2))</f>
        <v>0</v>
      </c>
      <c r="R258" s="111">
        <f t="shared" si="1193"/>
        <v>0</v>
      </c>
      <c r="S258" s="111">
        <f t="shared" si="1193"/>
        <v>0</v>
      </c>
      <c r="T258" s="111">
        <f t="shared" si="1193"/>
        <v>0</v>
      </c>
      <c r="U258" s="111">
        <f t="shared" si="1193"/>
        <v>0</v>
      </c>
      <c r="V258" s="111">
        <f t="shared" si="1193"/>
        <v>0</v>
      </c>
      <c r="W258" s="111">
        <f t="shared" si="1193"/>
        <v>0</v>
      </c>
      <c r="X258" s="111">
        <f t="shared" si="1193"/>
        <v>0</v>
      </c>
      <c r="Y258" s="111">
        <f t="shared" si="1193"/>
        <v>0</v>
      </c>
      <c r="Z258" s="111">
        <f t="shared" si="1193"/>
        <v>0</v>
      </c>
      <c r="AA258" s="114"/>
      <c r="AB258" s="111">
        <f t="shared" ref="AB258:AK258" si="1194">ROUND(Q257*E$11/12,2)</f>
        <v>0</v>
      </c>
      <c r="AC258" s="111">
        <f t="shared" si="1194"/>
        <v>0</v>
      </c>
      <c r="AD258" s="111">
        <f t="shared" si="1194"/>
        <v>0</v>
      </c>
      <c r="AE258" s="111">
        <f t="shared" si="1194"/>
        <v>0</v>
      </c>
      <c r="AF258" s="111">
        <f t="shared" si="1194"/>
        <v>0</v>
      </c>
      <c r="AG258" s="111">
        <f t="shared" si="1194"/>
        <v>0</v>
      </c>
      <c r="AH258" s="111">
        <f t="shared" si="1194"/>
        <v>0</v>
      </c>
      <c r="AI258" s="111">
        <f t="shared" si="1194"/>
        <v>0</v>
      </c>
      <c r="AJ258" s="111">
        <f t="shared" si="1194"/>
        <v>0</v>
      </c>
      <c r="AK258" s="111">
        <f t="shared" si="1194"/>
        <v>0</v>
      </c>
      <c r="AL258" s="111">
        <f t="shared" si="22"/>
        <v>0</v>
      </c>
      <c r="AM258" s="115"/>
      <c r="AN258" s="111">
        <f t="shared" ref="AN258:AW258" si="1195">IF(Q257&gt;0,IF((Q257+AB258)&lt;E$12,Q257+AB258,E$12),0)</f>
        <v>0</v>
      </c>
      <c r="AO258" s="111">
        <f t="shared" si="1195"/>
        <v>0</v>
      </c>
      <c r="AP258" s="111">
        <f t="shared" si="1195"/>
        <v>0</v>
      </c>
      <c r="AQ258" s="111">
        <f t="shared" si="1195"/>
        <v>0</v>
      </c>
      <c r="AR258" s="111">
        <f t="shared" si="1195"/>
        <v>0</v>
      </c>
      <c r="AS258" s="111">
        <f t="shared" si="1195"/>
        <v>0</v>
      </c>
      <c r="AT258" s="111">
        <f t="shared" si="1195"/>
        <v>0</v>
      </c>
      <c r="AU258" s="111">
        <f t="shared" si="1195"/>
        <v>0</v>
      </c>
      <c r="AV258" s="111">
        <f t="shared" si="1195"/>
        <v>0</v>
      </c>
      <c r="AW258" s="111">
        <f t="shared" si="1195"/>
        <v>0</v>
      </c>
      <c r="AX258" s="111">
        <f t="shared" si="24"/>
        <v>0</v>
      </c>
      <c r="AY258" s="111"/>
      <c r="AZ258" s="113">
        <f t="shared" si="25"/>
        <v>0</v>
      </c>
      <c r="BA258" s="111">
        <f t="shared" ref="BA258:BI258" si="1196">IF(R257&lt;=0,0,IF($C258&lt;=SUM($AZ258:AZ258),0,IF(AO258+$C258-SUM($AZ258:AZ258)&gt;R257+AC258,R257+AC258-AO258,$C258-SUM($AZ258:AZ258))))</f>
        <v>0</v>
      </c>
      <c r="BB258" s="111">
        <f t="shared" si="1196"/>
        <v>0</v>
      </c>
      <c r="BC258" s="111">
        <f t="shared" si="1196"/>
        <v>0</v>
      </c>
      <c r="BD258" s="111">
        <f t="shared" si="1196"/>
        <v>0</v>
      </c>
      <c r="BE258" s="111">
        <f t="shared" si="1196"/>
        <v>0</v>
      </c>
      <c r="BF258" s="111">
        <f t="shared" si="1196"/>
        <v>0</v>
      </c>
      <c r="BG258" s="111">
        <f t="shared" si="1196"/>
        <v>0</v>
      </c>
      <c r="BH258" s="111">
        <f t="shared" si="1196"/>
        <v>0</v>
      </c>
      <c r="BI258" s="111">
        <f t="shared" si="1196"/>
        <v>0</v>
      </c>
      <c r="BJ258" s="53"/>
      <c r="BK258" s="53"/>
    </row>
    <row r="259" ht="10.5" customHeight="1">
      <c r="A259" s="107" t="str">
        <f t="shared" si="16"/>
        <v/>
      </c>
      <c r="B259" s="108" t="str">
        <f t="shared" si="17"/>
        <v>#N/A</v>
      </c>
      <c r="C259" s="109" t="str">
        <f t="shared" si="18"/>
        <v/>
      </c>
      <c r="D259" s="110"/>
      <c r="E259" s="111">
        <f t="shared" ref="E259:N259" si="1197">AN259+AZ259</f>
        <v>0</v>
      </c>
      <c r="F259" s="111">
        <f t="shared" si="1197"/>
        <v>0</v>
      </c>
      <c r="G259" s="111">
        <f t="shared" si="1197"/>
        <v>0</v>
      </c>
      <c r="H259" s="111">
        <f t="shared" si="1197"/>
        <v>0</v>
      </c>
      <c r="I259" s="111">
        <f t="shared" si="1197"/>
        <v>0</v>
      </c>
      <c r="J259" s="111">
        <f t="shared" si="1197"/>
        <v>0</v>
      </c>
      <c r="K259" s="111">
        <f t="shared" si="1197"/>
        <v>0</v>
      </c>
      <c r="L259" s="111">
        <f t="shared" si="1197"/>
        <v>0</v>
      </c>
      <c r="M259" s="111">
        <f t="shared" si="1197"/>
        <v>0</v>
      </c>
      <c r="N259" s="111">
        <f t="shared" si="1197"/>
        <v>0</v>
      </c>
      <c r="O259" s="112"/>
      <c r="P259" s="111">
        <f t="shared" si="11"/>
        <v>0</v>
      </c>
      <c r="Q259" s="111">
        <f t="shared" ref="Q259:Z259" si="1198">IF(E$10=0,0,ROUND(Q258-(E259-AB259),2))</f>
        <v>0</v>
      </c>
      <c r="R259" s="111">
        <f t="shared" si="1198"/>
        <v>0</v>
      </c>
      <c r="S259" s="111">
        <f t="shared" si="1198"/>
        <v>0</v>
      </c>
      <c r="T259" s="111">
        <f t="shared" si="1198"/>
        <v>0</v>
      </c>
      <c r="U259" s="111">
        <f t="shared" si="1198"/>
        <v>0</v>
      </c>
      <c r="V259" s="111">
        <f t="shared" si="1198"/>
        <v>0</v>
      </c>
      <c r="W259" s="111">
        <f t="shared" si="1198"/>
        <v>0</v>
      </c>
      <c r="X259" s="111">
        <f t="shared" si="1198"/>
        <v>0</v>
      </c>
      <c r="Y259" s="111">
        <f t="shared" si="1198"/>
        <v>0</v>
      </c>
      <c r="Z259" s="111">
        <f t="shared" si="1198"/>
        <v>0</v>
      </c>
      <c r="AA259" s="114"/>
      <c r="AB259" s="111">
        <f t="shared" ref="AB259:AK259" si="1199">ROUND(Q258*E$11/12,2)</f>
        <v>0</v>
      </c>
      <c r="AC259" s="111">
        <f t="shared" si="1199"/>
        <v>0</v>
      </c>
      <c r="AD259" s="111">
        <f t="shared" si="1199"/>
        <v>0</v>
      </c>
      <c r="AE259" s="111">
        <f t="shared" si="1199"/>
        <v>0</v>
      </c>
      <c r="AF259" s="111">
        <f t="shared" si="1199"/>
        <v>0</v>
      </c>
      <c r="AG259" s="111">
        <f t="shared" si="1199"/>
        <v>0</v>
      </c>
      <c r="AH259" s="111">
        <f t="shared" si="1199"/>
        <v>0</v>
      </c>
      <c r="AI259" s="111">
        <f t="shared" si="1199"/>
        <v>0</v>
      </c>
      <c r="AJ259" s="111">
        <f t="shared" si="1199"/>
        <v>0</v>
      </c>
      <c r="AK259" s="111">
        <f t="shared" si="1199"/>
        <v>0</v>
      </c>
      <c r="AL259" s="111">
        <f t="shared" si="22"/>
        <v>0</v>
      </c>
      <c r="AM259" s="115"/>
      <c r="AN259" s="111">
        <f t="shared" ref="AN259:AW259" si="1200">IF(Q258&gt;0,IF((Q258+AB259)&lt;E$12,Q258+AB259,E$12),0)</f>
        <v>0</v>
      </c>
      <c r="AO259" s="111">
        <f t="shared" si="1200"/>
        <v>0</v>
      </c>
      <c r="AP259" s="111">
        <f t="shared" si="1200"/>
        <v>0</v>
      </c>
      <c r="AQ259" s="111">
        <f t="shared" si="1200"/>
        <v>0</v>
      </c>
      <c r="AR259" s="111">
        <f t="shared" si="1200"/>
        <v>0</v>
      </c>
      <c r="AS259" s="111">
        <f t="shared" si="1200"/>
        <v>0</v>
      </c>
      <c r="AT259" s="111">
        <f t="shared" si="1200"/>
        <v>0</v>
      </c>
      <c r="AU259" s="111">
        <f t="shared" si="1200"/>
        <v>0</v>
      </c>
      <c r="AV259" s="111">
        <f t="shared" si="1200"/>
        <v>0</v>
      </c>
      <c r="AW259" s="111">
        <f t="shared" si="1200"/>
        <v>0</v>
      </c>
      <c r="AX259" s="111">
        <f t="shared" si="24"/>
        <v>0</v>
      </c>
      <c r="AY259" s="111"/>
      <c r="AZ259" s="113">
        <f t="shared" si="25"/>
        <v>0</v>
      </c>
      <c r="BA259" s="111">
        <f t="shared" ref="BA259:BI259" si="1201">IF(R258&lt;=0,0,IF($C259&lt;=SUM($AZ259:AZ259),0,IF(AO259+$C259-SUM($AZ259:AZ259)&gt;R258+AC259,R258+AC259-AO259,$C259-SUM($AZ259:AZ259))))</f>
        <v>0</v>
      </c>
      <c r="BB259" s="111">
        <f t="shared" si="1201"/>
        <v>0</v>
      </c>
      <c r="BC259" s="111">
        <f t="shared" si="1201"/>
        <v>0</v>
      </c>
      <c r="BD259" s="111">
        <f t="shared" si="1201"/>
        <v>0</v>
      </c>
      <c r="BE259" s="111">
        <f t="shared" si="1201"/>
        <v>0</v>
      </c>
      <c r="BF259" s="111">
        <f t="shared" si="1201"/>
        <v>0</v>
      </c>
      <c r="BG259" s="111">
        <f t="shared" si="1201"/>
        <v>0</v>
      </c>
      <c r="BH259" s="111">
        <f t="shared" si="1201"/>
        <v>0</v>
      </c>
      <c r="BI259" s="111">
        <f t="shared" si="1201"/>
        <v>0</v>
      </c>
      <c r="BJ259" s="53"/>
      <c r="BK259" s="53"/>
    </row>
    <row r="260" ht="10.5" customHeight="1">
      <c r="A260" s="107" t="str">
        <f t="shared" si="16"/>
        <v/>
      </c>
      <c r="B260" s="108" t="str">
        <f t="shared" si="17"/>
        <v>#N/A</v>
      </c>
      <c r="C260" s="109" t="str">
        <f t="shared" si="18"/>
        <v/>
      </c>
      <c r="D260" s="110"/>
      <c r="E260" s="111">
        <f t="shared" ref="E260:N260" si="1202">AN260+AZ260</f>
        <v>0</v>
      </c>
      <c r="F260" s="111">
        <f t="shared" si="1202"/>
        <v>0</v>
      </c>
      <c r="G260" s="111">
        <f t="shared" si="1202"/>
        <v>0</v>
      </c>
      <c r="H260" s="111">
        <f t="shared" si="1202"/>
        <v>0</v>
      </c>
      <c r="I260" s="111">
        <f t="shared" si="1202"/>
        <v>0</v>
      </c>
      <c r="J260" s="111">
        <f t="shared" si="1202"/>
        <v>0</v>
      </c>
      <c r="K260" s="111">
        <f t="shared" si="1202"/>
        <v>0</v>
      </c>
      <c r="L260" s="111">
        <f t="shared" si="1202"/>
        <v>0</v>
      </c>
      <c r="M260" s="111">
        <f t="shared" si="1202"/>
        <v>0</v>
      </c>
      <c r="N260" s="111">
        <f t="shared" si="1202"/>
        <v>0</v>
      </c>
      <c r="O260" s="112"/>
      <c r="P260" s="111">
        <f t="shared" si="11"/>
        <v>0</v>
      </c>
      <c r="Q260" s="111">
        <f t="shared" ref="Q260:Z260" si="1203">IF(E$10=0,0,ROUND(Q259-(E260-AB260),2))</f>
        <v>0</v>
      </c>
      <c r="R260" s="111">
        <f t="shared" si="1203"/>
        <v>0</v>
      </c>
      <c r="S260" s="111">
        <f t="shared" si="1203"/>
        <v>0</v>
      </c>
      <c r="T260" s="111">
        <f t="shared" si="1203"/>
        <v>0</v>
      </c>
      <c r="U260" s="111">
        <f t="shared" si="1203"/>
        <v>0</v>
      </c>
      <c r="V260" s="111">
        <f t="shared" si="1203"/>
        <v>0</v>
      </c>
      <c r="W260" s="111">
        <f t="shared" si="1203"/>
        <v>0</v>
      </c>
      <c r="X260" s="111">
        <f t="shared" si="1203"/>
        <v>0</v>
      </c>
      <c r="Y260" s="111">
        <f t="shared" si="1203"/>
        <v>0</v>
      </c>
      <c r="Z260" s="111">
        <f t="shared" si="1203"/>
        <v>0</v>
      </c>
      <c r="AA260" s="114"/>
      <c r="AB260" s="111">
        <f t="shared" ref="AB260:AK260" si="1204">ROUND(Q259*E$11/12,2)</f>
        <v>0</v>
      </c>
      <c r="AC260" s="111">
        <f t="shared" si="1204"/>
        <v>0</v>
      </c>
      <c r="AD260" s="111">
        <f t="shared" si="1204"/>
        <v>0</v>
      </c>
      <c r="AE260" s="111">
        <f t="shared" si="1204"/>
        <v>0</v>
      </c>
      <c r="AF260" s="111">
        <f t="shared" si="1204"/>
        <v>0</v>
      </c>
      <c r="AG260" s="111">
        <f t="shared" si="1204"/>
        <v>0</v>
      </c>
      <c r="AH260" s="111">
        <f t="shared" si="1204"/>
        <v>0</v>
      </c>
      <c r="AI260" s="111">
        <f t="shared" si="1204"/>
        <v>0</v>
      </c>
      <c r="AJ260" s="111">
        <f t="shared" si="1204"/>
        <v>0</v>
      </c>
      <c r="AK260" s="111">
        <f t="shared" si="1204"/>
        <v>0</v>
      </c>
      <c r="AL260" s="111">
        <f t="shared" si="22"/>
        <v>0</v>
      </c>
      <c r="AM260" s="115"/>
      <c r="AN260" s="111">
        <f t="shared" ref="AN260:AW260" si="1205">IF(Q259&gt;0,IF((Q259+AB260)&lt;E$12,Q259+AB260,E$12),0)</f>
        <v>0</v>
      </c>
      <c r="AO260" s="111">
        <f t="shared" si="1205"/>
        <v>0</v>
      </c>
      <c r="AP260" s="111">
        <f t="shared" si="1205"/>
        <v>0</v>
      </c>
      <c r="AQ260" s="111">
        <f t="shared" si="1205"/>
        <v>0</v>
      </c>
      <c r="AR260" s="111">
        <f t="shared" si="1205"/>
        <v>0</v>
      </c>
      <c r="AS260" s="111">
        <f t="shared" si="1205"/>
        <v>0</v>
      </c>
      <c r="AT260" s="111">
        <f t="shared" si="1205"/>
        <v>0</v>
      </c>
      <c r="AU260" s="111">
        <f t="shared" si="1205"/>
        <v>0</v>
      </c>
      <c r="AV260" s="111">
        <f t="shared" si="1205"/>
        <v>0</v>
      </c>
      <c r="AW260" s="111">
        <f t="shared" si="1205"/>
        <v>0</v>
      </c>
      <c r="AX260" s="111">
        <f t="shared" si="24"/>
        <v>0</v>
      </c>
      <c r="AY260" s="111"/>
      <c r="AZ260" s="113">
        <f t="shared" si="25"/>
        <v>0</v>
      </c>
      <c r="BA260" s="111">
        <f t="shared" ref="BA260:BI260" si="1206">IF(R259&lt;=0,0,IF($C260&lt;=SUM($AZ260:AZ260),0,IF(AO260+$C260-SUM($AZ260:AZ260)&gt;R259+AC260,R259+AC260-AO260,$C260-SUM($AZ260:AZ260))))</f>
        <v>0</v>
      </c>
      <c r="BB260" s="111">
        <f t="shared" si="1206"/>
        <v>0</v>
      </c>
      <c r="BC260" s="111">
        <f t="shared" si="1206"/>
        <v>0</v>
      </c>
      <c r="BD260" s="111">
        <f t="shared" si="1206"/>
        <v>0</v>
      </c>
      <c r="BE260" s="111">
        <f t="shared" si="1206"/>
        <v>0</v>
      </c>
      <c r="BF260" s="111">
        <f t="shared" si="1206"/>
        <v>0</v>
      </c>
      <c r="BG260" s="111">
        <f t="shared" si="1206"/>
        <v>0</v>
      </c>
      <c r="BH260" s="111">
        <f t="shared" si="1206"/>
        <v>0</v>
      </c>
      <c r="BI260" s="111">
        <f t="shared" si="1206"/>
        <v>0</v>
      </c>
      <c r="BJ260" s="53"/>
      <c r="BK260" s="53"/>
    </row>
    <row r="261" ht="10.5" customHeight="1">
      <c r="A261" s="107" t="str">
        <f t="shared" si="16"/>
        <v/>
      </c>
      <c r="B261" s="108" t="str">
        <f t="shared" si="17"/>
        <v>#N/A</v>
      </c>
      <c r="C261" s="109" t="str">
        <f t="shared" si="18"/>
        <v/>
      </c>
      <c r="D261" s="110"/>
      <c r="E261" s="111">
        <f t="shared" ref="E261:N261" si="1207">AN261+AZ261</f>
        <v>0</v>
      </c>
      <c r="F261" s="111">
        <f t="shared" si="1207"/>
        <v>0</v>
      </c>
      <c r="G261" s="111">
        <f t="shared" si="1207"/>
        <v>0</v>
      </c>
      <c r="H261" s="111">
        <f t="shared" si="1207"/>
        <v>0</v>
      </c>
      <c r="I261" s="111">
        <f t="shared" si="1207"/>
        <v>0</v>
      </c>
      <c r="J261" s="111">
        <f t="shared" si="1207"/>
        <v>0</v>
      </c>
      <c r="K261" s="111">
        <f t="shared" si="1207"/>
        <v>0</v>
      </c>
      <c r="L261" s="111">
        <f t="shared" si="1207"/>
        <v>0</v>
      </c>
      <c r="M261" s="111">
        <f t="shared" si="1207"/>
        <v>0</v>
      </c>
      <c r="N261" s="111">
        <f t="shared" si="1207"/>
        <v>0</v>
      </c>
      <c r="O261" s="112"/>
      <c r="P261" s="111">
        <f t="shared" si="11"/>
        <v>0</v>
      </c>
      <c r="Q261" s="111">
        <f t="shared" ref="Q261:Z261" si="1208">IF(E$10=0,0,ROUND(Q260-(E261-AB261),2))</f>
        <v>0</v>
      </c>
      <c r="R261" s="111">
        <f t="shared" si="1208"/>
        <v>0</v>
      </c>
      <c r="S261" s="111">
        <f t="shared" si="1208"/>
        <v>0</v>
      </c>
      <c r="T261" s="111">
        <f t="shared" si="1208"/>
        <v>0</v>
      </c>
      <c r="U261" s="111">
        <f t="shared" si="1208"/>
        <v>0</v>
      </c>
      <c r="V261" s="111">
        <f t="shared" si="1208"/>
        <v>0</v>
      </c>
      <c r="W261" s="111">
        <f t="shared" si="1208"/>
        <v>0</v>
      </c>
      <c r="X261" s="111">
        <f t="shared" si="1208"/>
        <v>0</v>
      </c>
      <c r="Y261" s="111">
        <f t="shared" si="1208"/>
        <v>0</v>
      </c>
      <c r="Z261" s="111">
        <f t="shared" si="1208"/>
        <v>0</v>
      </c>
      <c r="AA261" s="114"/>
      <c r="AB261" s="111">
        <f t="shared" ref="AB261:AK261" si="1209">ROUND(Q260*E$11/12,2)</f>
        <v>0</v>
      </c>
      <c r="AC261" s="111">
        <f t="shared" si="1209"/>
        <v>0</v>
      </c>
      <c r="AD261" s="111">
        <f t="shared" si="1209"/>
        <v>0</v>
      </c>
      <c r="AE261" s="111">
        <f t="shared" si="1209"/>
        <v>0</v>
      </c>
      <c r="AF261" s="111">
        <f t="shared" si="1209"/>
        <v>0</v>
      </c>
      <c r="AG261" s="111">
        <f t="shared" si="1209"/>
        <v>0</v>
      </c>
      <c r="AH261" s="111">
        <f t="shared" si="1209"/>
        <v>0</v>
      </c>
      <c r="AI261" s="111">
        <f t="shared" si="1209"/>
        <v>0</v>
      </c>
      <c r="AJ261" s="111">
        <f t="shared" si="1209"/>
        <v>0</v>
      </c>
      <c r="AK261" s="111">
        <f t="shared" si="1209"/>
        <v>0</v>
      </c>
      <c r="AL261" s="111">
        <f t="shared" si="22"/>
        <v>0</v>
      </c>
      <c r="AM261" s="115"/>
      <c r="AN261" s="111">
        <f t="shared" ref="AN261:AW261" si="1210">IF(Q260&gt;0,IF((Q260+AB261)&lt;E$12,Q260+AB261,E$12),0)</f>
        <v>0</v>
      </c>
      <c r="AO261" s="111">
        <f t="shared" si="1210"/>
        <v>0</v>
      </c>
      <c r="AP261" s="111">
        <f t="shared" si="1210"/>
        <v>0</v>
      </c>
      <c r="AQ261" s="111">
        <f t="shared" si="1210"/>
        <v>0</v>
      </c>
      <c r="AR261" s="111">
        <f t="shared" si="1210"/>
        <v>0</v>
      </c>
      <c r="AS261" s="111">
        <f t="shared" si="1210"/>
        <v>0</v>
      </c>
      <c r="AT261" s="111">
        <f t="shared" si="1210"/>
        <v>0</v>
      </c>
      <c r="AU261" s="111">
        <f t="shared" si="1210"/>
        <v>0</v>
      </c>
      <c r="AV261" s="111">
        <f t="shared" si="1210"/>
        <v>0</v>
      </c>
      <c r="AW261" s="111">
        <f t="shared" si="1210"/>
        <v>0</v>
      </c>
      <c r="AX261" s="111">
        <f t="shared" si="24"/>
        <v>0</v>
      </c>
      <c r="AY261" s="111"/>
      <c r="AZ261" s="113">
        <f t="shared" si="25"/>
        <v>0</v>
      </c>
      <c r="BA261" s="111">
        <f t="shared" ref="BA261:BI261" si="1211">IF(R260&lt;=0,0,IF($C261&lt;=SUM($AZ261:AZ261),0,IF(AO261+$C261-SUM($AZ261:AZ261)&gt;R260+AC261,R260+AC261-AO261,$C261-SUM($AZ261:AZ261))))</f>
        <v>0</v>
      </c>
      <c r="BB261" s="111">
        <f t="shared" si="1211"/>
        <v>0</v>
      </c>
      <c r="BC261" s="111">
        <f t="shared" si="1211"/>
        <v>0</v>
      </c>
      <c r="BD261" s="111">
        <f t="shared" si="1211"/>
        <v>0</v>
      </c>
      <c r="BE261" s="111">
        <f t="shared" si="1211"/>
        <v>0</v>
      </c>
      <c r="BF261" s="111">
        <f t="shared" si="1211"/>
        <v>0</v>
      </c>
      <c r="BG261" s="111">
        <f t="shared" si="1211"/>
        <v>0</v>
      </c>
      <c r="BH261" s="111">
        <f t="shared" si="1211"/>
        <v>0</v>
      </c>
      <c r="BI261" s="111">
        <f t="shared" si="1211"/>
        <v>0</v>
      </c>
      <c r="BJ261" s="53"/>
      <c r="BK261" s="53"/>
    </row>
    <row r="262" ht="10.5" customHeight="1">
      <c r="A262" s="107" t="str">
        <f t="shared" si="16"/>
        <v/>
      </c>
      <c r="B262" s="108" t="str">
        <f t="shared" si="17"/>
        <v>#N/A</v>
      </c>
      <c r="C262" s="109" t="str">
        <f t="shared" si="18"/>
        <v/>
      </c>
      <c r="D262" s="110"/>
      <c r="E262" s="111">
        <f t="shared" ref="E262:N262" si="1212">AN262+AZ262</f>
        <v>0</v>
      </c>
      <c r="F262" s="111">
        <f t="shared" si="1212"/>
        <v>0</v>
      </c>
      <c r="G262" s="111">
        <f t="shared" si="1212"/>
        <v>0</v>
      </c>
      <c r="H262" s="111">
        <f t="shared" si="1212"/>
        <v>0</v>
      </c>
      <c r="I262" s="111">
        <f t="shared" si="1212"/>
        <v>0</v>
      </c>
      <c r="J262" s="111">
        <f t="shared" si="1212"/>
        <v>0</v>
      </c>
      <c r="K262" s="111">
        <f t="shared" si="1212"/>
        <v>0</v>
      </c>
      <c r="L262" s="111">
        <f t="shared" si="1212"/>
        <v>0</v>
      </c>
      <c r="M262" s="111">
        <f t="shared" si="1212"/>
        <v>0</v>
      </c>
      <c r="N262" s="111">
        <f t="shared" si="1212"/>
        <v>0</v>
      </c>
      <c r="O262" s="112"/>
      <c r="P262" s="111">
        <f t="shared" si="11"/>
        <v>0</v>
      </c>
      <c r="Q262" s="111">
        <f t="shared" ref="Q262:Z262" si="1213">IF(E$10=0,0,ROUND(Q261-(E262-AB262),2))</f>
        <v>0</v>
      </c>
      <c r="R262" s="111">
        <f t="shared" si="1213"/>
        <v>0</v>
      </c>
      <c r="S262" s="111">
        <f t="shared" si="1213"/>
        <v>0</v>
      </c>
      <c r="T262" s="111">
        <f t="shared" si="1213"/>
        <v>0</v>
      </c>
      <c r="U262" s="111">
        <f t="shared" si="1213"/>
        <v>0</v>
      </c>
      <c r="V262" s="111">
        <f t="shared" si="1213"/>
        <v>0</v>
      </c>
      <c r="W262" s="111">
        <f t="shared" si="1213"/>
        <v>0</v>
      </c>
      <c r="X262" s="111">
        <f t="shared" si="1213"/>
        <v>0</v>
      </c>
      <c r="Y262" s="111">
        <f t="shared" si="1213"/>
        <v>0</v>
      </c>
      <c r="Z262" s="111">
        <f t="shared" si="1213"/>
        <v>0</v>
      </c>
      <c r="AA262" s="114"/>
      <c r="AB262" s="111">
        <f t="shared" ref="AB262:AK262" si="1214">ROUND(Q261*E$11/12,2)</f>
        <v>0</v>
      </c>
      <c r="AC262" s="111">
        <f t="shared" si="1214"/>
        <v>0</v>
      </c>
      <c r="AD262" s="111">
        <f t="shared" si="1214"/>
        <v>0</v>
      </c>
      <c r="AE262" s="111">
        <f t="shared" si="1214"/>
        <v>0</v>
      </c>
      <c r="AF262" s="111">
        <f t="shared" si="1214"/>
        <v>0</v>
      </c>
      <c r="AG262" s="111">
        <f t="shared" si="1214"/>
        <v>0</v>
      </c>
      <c r="AH262" s="111">
        <f t="shared" si="1214"/>
        <v>0</v>
      </c>
      <c r="AI262" s="111">
        <f t="shared" si="1214"/>
        <v>0</v>
      </c>
      <c r="AJ262" s="111">
        <f t="shared" si="1214"/>
        <v>0</v>
      </c>
      <c r="AK262" s="111">
        <f t="shared" si="1214"/>
        <v>0</v>
      </c>
      <c r="AL262" s="111">
        <f t="shared" si="22"/>
        <v>0</v>
      </c>
      <c r="AM262" s="115"/>
      <c r="AN262" s="111">
        <f t="shared" ref="AN262:AW262" si="1215">IF(Q261&gt;0,IF((Q261+AB262)&lt;E$12,Q261+AB262,E$12),0)</f>
        <v>0</v>
      </c>
      <c r="AO262" s="111">
        <f t="shared" si="1215"/>
        <v>0</v>
      </c>
      <c r="AP262" s="111">
        <f t="shared" si="1215"/>
        <v>0</v>
      </c>
      <c r="AQ262" s="111">
        <f t="shared" si="1215"/>
        <v>0</v>
      </c>
      <c r="AR262" s="111">
        <f t="shared" si="1215"/>
        <v>0</v>
      </c>
      <c r="AS262" s="111">
        <f t="shared" si="1215"/>
        <v>0</v>
      </c>
      <c r="AT262" s="111">
        <f t="shared" si="1215"/>
        <v>0</v>
      </c>
      <c r="AU262" s="111">
        <f t="shared" si="1215"/>
        <v>0</v>
      </c>
      <c r="AV262" s="111">
        <f t="shared" si="1215"/>
        <v>0</v>
      </c>
      <c r="AW262" s="111">
        <f t="shared" si="1215"/>
        <v>0</v>
      </c>
      <c r="AX262" s="111">
        <f t="shared" si="24"/>
        <v>0</v>
      </c>
      <c r="AY262" s="111"/>
      <c r="AZ262" s="113">
        <f t="shared" si="25"/>
        <v>0</v>
      </c>
      <c r="BA262" s="111">
        <f t="shared" ref="BA262:BI262" si="1216">IF(R261&lt;=0,0,IF($C262&lt;=SUM($AZ262:AZ262),0,IF(AO262+$C262-SUM($AZ262:AZ262)&gt;R261+AC262,R261+AC262-AO262,$C262-SUM($AZ262:AZ262))))</f>
        <v>0</v>
      </c>
      <c r="BB262" s="111">
        <f t="shared" si="1216"/>
        <v>0</v>
      </c>
      <c r="BC262" s="111">
        <f t="shared" si="1216"/>
        <v>0</v>
      </c>
      <c r="BD262" s="111">
        <f t="shared" si="1216"/>
        <v>0</v>
      </c>
      <c r="BE262" s="111">
        <f t="shared" si="1216"/>
        <v>0</v>
      </c>
      <c r="BF262" s="111">
        <f t="shared" si="1216"/>
        <v>0</v>
      </c>
      <c r="BG262" s="111">
        <f t="shared" si="1216"/>
        <v>0</v>
      </c>
      <c r="BH262" s="111">
        <f t="shared" si="1216"/>
        <v>0</v>
      </c>
      <c r="BI262" s="111">
        <f t="shared" si="1216"/>
        <v>0</v>
      </c>
      <c r="BJ262" s="53"/>
      <c r="BK262" s="53"/>
    </row>
    <row r="263" ht="10.5" customHeight="1">
      <c r="A263" s="107" t="str">
        <f t="shared" si="16"/>
        <v/>
      </c>
      <c r="B263" s="108" t="str">
        <f t="shared" si="17"/>
        <v>#N/A</v>
      </c>
      <c r="C263" s="109" t="str">
        <f t="shared" si="18"/>
        <v/>
      </c>
      <c r="D263" s="110"/>
      <c r="E263" s="111">
        <f t="shared" ref="E263:N263" si="1217">AN263+AZ263</f>
        <v>0</v>
      </c>
      <c r="F263" s="111">
        <f t="shared" si="1217"/>
        <v>0</v>
      </c>
      <c r="G263" s="111">
        <f t="shared" si="1217"/>
        <v>0</v>
      </c>
      <c r="H263" s="111">
        <f t="shared" si="1217"/>
        <v>0</v>
      </c>
      <c r="I263" s="111">
        <f t="shared" si="1217"/>
        <v>0</v>
      </c>
      <c r="J263" s="111">
        <f t="shared" si="1217"/>
        <v>0</v>
      </c>
      <c r="K263" s="111">
        <f t="shared" si="1217"/>
        <v>0</v>
      </c>
      <c r="L263" s="111">
        <f t="shared" si="1217"/>
        <v>0</v>
      </c>
      <c r="M263" s="111">
        <f t="shared" si="1217"/>
        <v>0</v>
      </c>
      <c r="N263" s="111">
        <f t="shared" si="1217"/>
        <v>0</v>
      </c>
      <c r="O263" s="112"/>
      <c r="P263" s="111">
        <f t="shared" si="11"/>
        <v>0</v>
      </c>
      <c r="Q263" s="111">
        <f t="shared" ref="Q263:Z263" si="1218">IF(E$10=0,0,ROUND(Q262-(E263-AB263),2))</f>
        <v>0</v>
      </c>
      <c r="R263" s="111">
        <f t="shared" si="1218"/>
        <v>0</v>
      </c>
      <c r="S263" s="111">
        <f t="shared" si="1218"/>
        <v>0</v>
      </c>
      <c r="T263" s="111">
        <f t="shared" si="1218"/>
        <v>0</v>
      </c>
      <c r="U263" s="111">
        <f t="shared" si="1218"/>
        <v>0</v>
      </c>
      <c r="V263" s="111">
        <f t="shared" si="1218"/>
        <v>0</v>
      </c>
      <c r="W263" s="111">
        <f t="shared" si="1218"/>
        <v>0</v>
      </c>
      <c r="X263" s="111">
        <f t="shared" si="1218"/>
        <v>0</v>
      </c>
      <c r="Y263" s="111">
        <f t="shared" si="1218"/>
        <v>0</v>
      </c>
      <c r="Z263" s="111">
        <f t="shared" si="1218"/>
        <v>0</v>
      </c>
      <c r="AA263" s="114"/>
      <c r="AB263" s="111">
        <f t="shared" ref="AB263:AK263" si="1219">ROUND(Q262*E$11/12,2)</f>
        <v>0</v>
      </c>
      <c r="AC263" s="111">
        <f t="shared" si="1219"/>
        <v>0</v>
      </c>
      <c r="AD263" s="111">
        <f t="shared" si="1219"/>
        <v>0</v>
      </c>
      <c r="AE263" s="111">
        <f t="shared" si="1219"/>
        <v>0</v>
      </c>
      <c r="AF263" s="111">
        <f t="shared" si="1219"/>
        <v>0</v>
      </c>
      <c r="AG263" s="111">
        <f t="shared" si="1219"/>
        <v>0</v>
      </c>
      <c r="AH263" s="111">
        <f t="shared" si="1219"/>
        <v>0</v>
      </c>
      <c r="AI263" s="111">
        <f t="shared" si="1219"/>
        <v>0</v>
      </c>
      <c r="AJ263" s="111">
        <f t="shared" si="1219"/>
        <v>0</v>
      </c>
      <c r="AK263" s="111">
        <f t="shared" si="1219"/>
        <v>0</v>
      </c>
      <c r="AL263" s="111">
        <f t="shared" si="22"/>
        <v>0</v>
      </c>
      <c r="AM263" s="115"/>
      <c r="AN263" s="111">
        <f t="shared" ref="AN263:AW263" si="1220">IF(Q262&gt;0,IF((Q262+AB263)&lt;E$12,Q262+AB263,E$12),0)</f>
        <v>0</v>
      </c>
      <c r="AO263" s="111">
        <f t="shared" si="1220"/>
        <v>0</v>
      </c>
      <c r="AP263" s="111">
        <f t="shared" si="1220"/>
        <v>0</v>
      </c>
      <c r="AQ263" s="111">
        <f t="shared" si="1220"/>
        <v>0</v>
      </c>
      <c r="AR263" s="111">
        <f t="shared" si="1220"/>
        <v>0</v>
      </c>
      <c r="AS263" s="111">
        <f t="shared" si="1220"/>
        <v>0</v>
      </c>
      <c r="AT263" s="111">
        <f t="shared" si="1220"/>
        <v>0</v>
      </c>
      <c r="AU263" s="111">
        <f t="shared" si="1220"/>
        <v>0</v>
      </c>
      <c r="AV263" s="111">
        <f t="shared" si="1220"/>
        <v>0</v>
      </c>
      <c r="AW263" s="111">
        <f t="shared" si="1220"/>
        <v>0</v>
      </c>
      <c r="AX263" s="111">
        <f t="shared" si="24"/>
        <v>0</v>
      </c>
      <c r="AY263" s="111"/>
      <c r="AZ263" s="113">
        <f t="shared" si="25"/>
        <v>0</v>
      </c>
      <c r="BA263" s="111">
        <f t="shared" ref="BA263:BI263" si="1221">IF(R262&lt;=0,0,IF($C263&lt;=SUM($AZ263:AZ263),0,IF(AO263+$C263-SUM($AZ263:AZ263)&gt;R262+AC263,R262+AC263-AO263,$C263-SUM($AZ263:AZ263))))</f>
        <v>0</v>
      </c>
      <c r="BB263" s="111">
        <f t="shared" si="1221"/>
        <v>0</v>
      </c>
      <c r="BC263" s="111">
        <f t="shared" si="1221"/>
        <v>0</v>
      </c>
      <c r="BD263" s="111">
        <f t="shared" si="1221"/>
        <v>0</v>
      </c>
      <c r="BE263" s="111">
        <f t="shared" si="1221"/>
        <v>0</v>
      </c>
      <c r="BF263" s="111">
        <f t="shared" si="1221"/>
        <v>0</v>
      </c>
      <c r="BG263" s="111">
        <f t="shared" si="1221"/>
        <v>0</v>
      </c>
      <c r="BH263" s="111">
        <f t="shared" si="1221"/>
        <v>0</v>
      </c>
      <c r="BI263" s="111">
        <f t="shared" si="1221"/>
        <v>0</v>
      </c>
      <c r="BJ263" s="53"/>
      <c r="BK263" s="53"/>
    </row>
    <row r="264" ht="10.5" customHeight="1">
      <c r="A264" s="107" t="str">
        <f t="shared" si="16"/>
        <v/>
      </c>
      <c r="B264" s="108" t="str">
        <f t="shared" si="17"/>
        <v>#N/A</v>
      </c>
      <c r="C264" s="109" t="str">
        <f t="shared" si="18"/>
        <v/>
      </c>
      <c r="D264" s="110"/>
      <c r="E264" s="111">
        <f t="shared" ref="E264:N264" si="1222">AN264+AZ264</f>
        <v>0</v>
      </c>
      <c r="F264" s="111">
        <f t="shared" si="1222"/>
        <v>0</v>
      </c>
      <c r="G264" s="111">
        <f t="shared" si="1222"/>
        <v>0</v>
      </c>
      <c r="H264" s="111">
        <f t="shared" si="1222"/>
        <v>0</v>
      </c>
      <c r="I264" s="111">
        <f t="shared" si="1222"/>
        <v>0</v>
      </c>
      <c r="J264" s="111">
        <f t="shared" si="1222"/>
        <v>0</v>
      </c>
      <c r="K264" s="111">
        <f t="shared" si="1222"/>
        <v>0</v>
      </c>
      <c r="L264" s="111">
        <f t="shared" si="1222"/>
        <v>0</v>
      </c>
      <c r="M264" s="111">
        <f t="shared" si="1222"/>
        <v>0</v>
      </c>
      <c r="N264" s="111">
        <f t="shared" si="1222"/>
        <v>0</v>
      </c>
      <c r="O264" s="112"/>
      <c r="P264" s="111">
        <f t="shared" si="11"/>
        <v>0</v>
      </c>
      <c r="Q264" s="111">
        <f t="shared" ref="Q264:Z264" si="1223">IF(E$10=0,0,ROUND(Q263-(E264-AB264),2))</f>
        <v>0</v>
      </c>
      <c r="R264" s="111">
        <f t="shared" si="1223"/>
        <v>0</v>
      </c>
      <c r="S264" s="111">
        <f t="shared" si="1223"/>
        <v>0</v>
      </c>
      <c r="T264" s="111">
        <f t="shared" si="1223"/>
        <v>0</v>
      </c>
      <c r="U264" s="111">
        <f t="shared" si="1223"/>
        <v>0</v>
      </c>
      <c r="V264" s="111">
        <f t="shared" si="1223"/>
        <v>0</v>
      </c>
      <c r="W264" s="111">
        <f t="shared" si="1223"/>
        <v>0</v>
      </c>
      <c r="X264" s="111">
        <f t="shared" si="1223"/>
        <v>0</v>
      </c>
      <c r="Y264" s="111">
        <f t="shared" si="1223"/>
        <v>0</v>
      </c>
      <c r="Z264" s="111">
        <f t="shared" si="1223"/>
        <v>0</v>
      </c>
      <c r="AA264" s="114"/>
      <c r="AB264" s="111">
        <f t="shared" ref="AB264:AK264" si="1224">ROUND(Q263*E$11/12,2)</f>
        <v>0</v>
      </c>
      <c r="AC264" s="111">
        <f t="shared" si="1224"/>
        <v>0</v>
      </c>
      <c r="AD264" s="111">
        <f t="shared" si="1224"/>
        <v>0</v>
      </c>
      <c r="AE264" s="111">
        <f t="shared" si="1224"/>
        <v>0</v>
      </c>
      <c r="AF264" s="111">
        <f t="shared" si="1224"/>
        <v>0</v>
      </c>
      <c r="AG264" s="111">
        <f t="shared" si="1224"/>
        <v>0</v>
      </c>
      <c r="AH264" s="111">
        <f t="shared" si="1224"/>
        <v>0</v>
      </c>
      <c r="AI264" s="111">
        <f t="shared" si="1224"/>
        <v>0</v>
      </c>
      <c r="AJ264" s="111">
        <f t="shared" si="1224"/>
        <v>0</v>
      </c>
      <c r="AK264" s="111">
        <f t="shared" si="1224"/>
        <v>0</v>
      </c>
      <c r="AL264" s="111">
        <f t="shared" si="22"/>
        <v>0</v>
      </c>
      <c r="AM264" s="115"/>
      <c r="AN264" s="111">
        <f t="shared" ref="AN264:AW264" si="1225">IF(Q263&gt;0,IF((Q263+AB264)&lt;E$12,Q263+AB264,E$12),0)</f>
        <v>0</v>
      </c>
      <c r="AO264" s="111">
        <f t="shared" si="1225"/>
        <v>0</v>
      </c>
      <c r="AP264" s="111">
        <f t="shared" si="1225"/>
        <v>0</v>
      </c>
      <c r="AQ264" s="111">
        <f t="shared" si="1225"/>
        <v>0</v>
      </c>
      <c r="AR264" s="111">
        <f t="shared" si="1225"/>
        <v>0</v>
      </c>
      <c r="AS264" s="111">
        <f t="shared" si="1225"/>
        <v>0</v>
      </c>
      <c r="AT264" s="111">
        <f t="shared" si="1225"/>
        <v>0</v>
      </c>
      <c r="AU264" s="111">
        <f t="shared" si="1225"/>
        <v>0</v>
      </c>
      <c r="AV264" s="111">
        <f t="shared" si="1225"/>
        <v>0</v>
      </c>
      <c r="AW264" s="111">
        <f t="shared" si="1225"/>
        <v>0</v>
      </c>
      <c r="AX264" s="111">
        <f t="shared" si="24"/>
        <v>0</v>
      </c>
      <c r="AY264" s="111"/>
      <c r="AZ264" s="113">
        <f t="shared" si="25"/>
        <v>0</v>
      </c>
      <c r="BA264" s="111">
        <f t="shared" ref="BA264:BI264" si="1226">IF(R263&lt;=0,0,IF($C264&lt;=SUM($AZ264:AZ264),0,IF(AO264+$C264-SUM($AZ264:AZ264)&gt;R263+AC264,R263+AC264-AO264,$C264-SUM($AZ264:AZ264))))</f>
        <v>0</v>
      </c>
      <c r="BB264" s="111">
        <f t="shared" si="1226"/>
        <v>0</v>
      </c>
      <c r="BC264" s="111">
        <f t="shared" si="1226"/>
        <v>0</v>
      </c>
      <c r="BD264" s="111">
        <f t="shared" si="1226"/>
        <v>0</v>
      </c>
      <c r="BE264" s="111">
        <f t="shared" si="1226"/>
        <v>0</v>
      </c>
      <c r="BF264" s="111">
        <f t="shared" si="1226"/>
        <v>0</v>
      </c>
      <c r="BG264" s="111">
        <f t="shared" si="1226"/>
        <v>0</v>
      </c>
      <c r="BH264" s="111">
        <f t="shared" si="1226"/>
        <v>0</v>
      </c>
      <c r="BI264" s="111">
        <f t="shared" si="1226"/>
        <v>0</v>
      </c>
      <c r="BJ264" s="53"/>
      <c r="BK264" s="53"/>
    </row>
    <row r="265" ht="10.5" customHeight="1">
      <c r="A265" s="107" t="str">
        <f t="shared" si="16"/>
        <v/>
      </c>
      <c r="B265" s="108" t="str">
        <f t="shared" si="17"/>
        <v>#N/A</v>
      </c>
      <c r="C265" s="109" t="str">
        <f t="shared" si="18"/>
        <v/>
      </c>
      <c r="D265" s="110"/>
      <c r="E265" s="111">
        <f t="shared" ref="E265:N265" si="1227">AN265+AZ265</f>
        <v>0</v>
      </c>
      <c r="F265" s="111">
        <f t="shared" si="1227"/>
        <v>0</v>
      </c>
      <c r="G265" s="111">
        <f t="shared" si="1227"/>
        <v>0</v>
      </c>
      <c r="H265" s="111">
        <f t="shared" si="1227"/>
        <v>0</v>
      </c>
      <c r="I265" s="111">
        <f t="shared" si="1227"/>
        <v>0</v>
      </c>
      <c r="J265" s="111">
        <f t="shared" si="1227"/>
        <v>0</v>
      </c>
      <c r="K265" s="111">
        <f t="shared" si="1227"/>
        <v>0</v>
      </c>
      <c r="L265" s="111">
        <f t="shared" si="1227"/>
        <v>0</v>
      </c>
      <c r="M265" s="111">
        <f t="shared" si="1227"/>
        <v>0</v>
      </c>
      <c r="N265" s="111">
        <f t="shared" si="1227"/>
        <v>0</v>
      </c>
      <c r="O265" s="112"/>
      <c r="P265" s="111">
        <f t="shared" si="11"/>
        <v>0</v>
      </c>
      <c r="Q265" s="111">
        <f t="shared" ref="Q265:Z265" si="1228">IF(E$10=0,0,ROUND(Q264-(E265-AB265),2))</f>
        <v>0</v>
      </c>
      <c r="R265" s="111">
        <f t="shared" si="1228"/>
        <v>0</v>
      </c>
      <c r="S265" s="111">
        <f t="shared" si="1228"/>
        <v>0</v>
      </c>
      <c r="T265" s="111">
        <f t="shared" si="1228"/>
        <v>0</v>
      </c>
      <c r="U265" s="111">
        <f t="shared" si="1228"/>
        <v>0</v>
      </c>
      <c r="V265" s="111">
        <f t="shared" si="1228"/>
        <v>0</v>
      </c>
      <c r="W265" s="111">
        <f t="shared" si="1228"/>
        <v>0</v>
      </c>
      <c r="X265" s="111">
        <f t="shared" si="1228"/>
        <v>0</v>
      </c>
      <c r="Y265" s="111">
        <f t="shared" si="1228"/>
        <v>0</v>
      </c>
      <c r="Z265" s="111">
        <f t="shared" si="1228"/>
        <v>0</v>
      </c>
      <c r="AA265" s="114"/>
      <c r="AB265" s="111">
        <f t="shared" ref="AB265:AK265" si="1229">ROUND(Q264*E$11/12,2)</f>
        <v>0</v>
      </c>
      <c r="AC265" s="111">
        <f t="shared" si="1229"/>
        <v>0</v>
      </c>
      <c r="AD265" s="111">
        <f t="shared" si="1229"/>
        <v>0</v>
      </c>
      <c r="AE265" s="111">
        <f t="shared" si="1229"/>
        <v>0</v>
      </c>
      <c r="AF265" s="111">
        <f t="shared" si="1229"/>
        <v>0</v>
      </c>
      <c r="AG265" s="111">
        <f t="shared" si="1229"/>
        <v>0</v>
      </c>
      <c r="AH265" s="111">
        <f t="shared" si="1229"/>
        <v>0</v>
      </c>
      <c r="AI265" s="111">
        <f t="shared" si="1229"/>
        <v>0</v>
      </c>
      <c r="AJ265" s="111">
        <f t="shared" si="1229"/>
        <v>0</v>
      </c>
      <c r="AK265" s="111">
        <f t="shared" si="1229"/>
        <v>0</v>
      </c>
      <c r="AL265" s="111">
        <f t="shared" si="22"/>
        <v>0</v>
      </c>
      <c r="AM265" s="115"/>
      <c r="AN265" s="111">
        <f t="shared" ref="AN265:AW265" si="1230">IF(Q264&gt;0,IF((Q264+AB265)&lt;E$12,Q264+AB265,E$12),0)</f>
        <v>0</v>
      </c>
      <c r="AO265" s="111">
        <f t="shared" si="1230"/>
        <v>0</v>
      </c>
      <c r="AP265" s="111">
        <f t="shared" si="1230"/>
        <v>0</v>
      </c>
      <c r="AQ265" s="111">
        <f t="shared" si="1230"/>
        <v>0</v>
      </c>
      <c r="AR265" s="111">
        <f t="shared" si="1230"/>
        <v>0</v>
      </c>
      <c r="AS265" s="111">
        <f t="shared" si="1230"/>
        <v>0</v>
      </c>
      <c r="AT265" s="111">
        <f t="shared" si="1230"/>
        <v>0</v>
      </c>
      <c r="AU265" s="111">
        <f t="shared" si="1230"/>
        <v>0</v>
      </c>
      <c r="AV265" s="111">
        <f t="shared" si="1230"/>
        <v>0</v>
      </c>
      <c r="AW265" s="111">
        <f t="shared" si="1230"/>
        <v>0</v>
      </c>
      <c r="AX265" s="111">
        <f t="shared" si="24"/>
        <v>0</v>
      </c>
      <c r="AY265" s="111"/>
      <c r="AZ265" s="113">
        <f t="shared" si="25"/>
        <v>0</v>
      </c>
      <c r="BA265" s="111">
        <f t="shared" ref="BA265:BI265" si="1231">IF(R264&lt;=0,0,IF($C265&lt;=SUM($AZ265:AZ265),0,IF(AO265+$C265-SUM($AZ265:AZ265)&gt;R264+AC265,R264+AC265-AO265,$C265-SUM($AZ265:AZ265))))</f>
        <v>0</v>
      </c>
      <c r="BB265" s="111">
        <f t="shared" si="1231"/>
        <v>0</v>
      </c>
      <c r="BC265" s="111">
        <f t="shared" si="1231"/>
        <v>0</v>
      </c>
      <c r="BD265" s="111">
        <f t="shared" si="1231"/>
        <v>0</v>
      </c>
      <c r="BE265" s="111">
        <f t="shared" si="1231"/>
        <v>0</v>
      </c>
      <c r="BF265" s="111">
        <f t="shared" si="1231"/>
        <v>0</v>
      </c>
      <c r="BG265" s="111">
        <f t="shared" si="1231"/>
        <v>0</v>
      </c>
      <c r="BH265" s="111">
        <f t="shared" si="1231"/>
        <v>0</v>
      </c>
      <c r="BI265" s="111">
        <f t="shared" si="1231"/>
        <v>0</v>
      </c>
      <c r="BJ265" s="53"/>
      <c r="BK265" s="53"/>
    </row>
    <row r="266" ht="10.5" customHeight="1">
      <c r="A266" s="107" t="str">
        <f t="shared" si="16"/>
        <v/>
      </c>
      <c r="B266" s="108" t="str">
        <f t="shared" si="17"/>
        <v>#N/A</v>
      </c>
      <c r="C266" s="109" t="str">
        <f t="shared" si="18"/>
        <v/>
      </c>
      <c r="D266" s="110"/>
      <c r="E266" s="111">
        <f t="shared" ref="E266:N266" si="1232">AN266+AZ266</f>
        <v>0</v>
      </c>
      <c r="F266" s="111">
        <f t="shared" si="1232"/>
        <v>0</v>
      </c>
      <c r="G266" s="111">
        <f t="shared" si="1232"/>
        <v>0</v>
      </c>
      <c r="H266" s="111">
        <f t="shared" si="1232"/>
        <v>0</v>
      </c>
      <c r="I266" s="111">
        <f t="shared" si="1232"/>
        <v>0</v>
      </c>
      <c r="J266" s="111">
        <f t="shared" si="1232"/>
        <v>0</v>
      </c>
      <c r="K266" s="111">
        <f t="shared" si="1232"/>
        <v>0</v>
      </c>
      <c r="L266" s="111">
        <f t="shared" si="1232"/>
        <v>0</v>
      </c>
      <c r="M266" s="111">
        <f t="shared" si="1232"/>
        <v>0</v>
      </c>
      <c r="N266" s="111">
        <f t="shared" si="1232"/>
        <v>0</v>
      </c>
      <c r="O266" s="112"/>
      <c r="P266" s="111">
        <f t="shared" si="11"/>
        <v>0</v>
      </c>
      <c r="Q266" s="111">
        <f t="shared" ref="Q266:Z266" si="1233">IF(E$10=0,0,ROUND(Q265-(E266-AB266),2))</f>
        <v>0</v>
      </c>
      <c r="R266" s="111">
        <f t="shared" si="1233"/>
        <v>0</v>
      </c>
      <c r="S266" s="111">
        <f t="shared" si="1233"/>
        <v>0</v>
      </c>
      <c r="T266" s="111">
        <f t="shared" si="1233"/>
        <v>0</v>
      </c>
      <c r="U266" s="111">
        <f t="shared" si="1233"/>
        <v>0</v>
      </c>
      <c r="V266" s="111">
        <f t="shared" si="1233"/>
        <v>0</v>
      </c>
      <c r="W266" s="111">
        <f t="shared" si="1233"/>
        <v>0</v>
      </c>
      <c r="X266" s="111">
        <f t="shared" si="1233"/>
        <v>0</v>
      </c>
      <c r="Y266" s="111">
        <f t="shared" si="1233"/>
        <v>0</v>
      </c>
      <c r="Z266" s="111">
        <f t="shared" si="1233"/>
        <v>0</v>
      </c>
      <c r="AA266" s="114"/>
      <c r="AB266" s="111">
        <f t="shared" ref="AB266:AK266" si="1234">ROUND(Q265*E$11/12,2)</f>
        <v>0</v>
      </c>
      <c r="AC266" s="111">
        <f t="shared" si="1234"/>
        <v>0</v>
      </c>
      <c r="AD266" s="111">
        <f t="shared" si="1234"/>
        <v>0</v>
      </c>
      <c r="AE266" s="111">
        <f t="shared" si="1234"/>
        <v>0</v>
      </c>
      <c r="AF266" s="111">
        <f t="shared" si="1234"/>
        <v>0</v>
      </c>
      <c r="AG266" s="111">
        <f t="shared" si="1234"/>
        <v>0</v>
      </c>
      <c r="AH266" s="111">
        <f t="shared" si="1234"/>
        <v>0</v>
      </c>
      <c r="AI266" s="111">
        <f t="shared" si="1234"/>
        <v>0</v>
      </c>
      <c r="AJ266" s="111">
        <f t="shared" si="1234"/>
        <v>0</v>
      </c>
      <c r="AK266" s="111">
        <f t="shared" si="1234"/>
        <v>0</v>
      </c>
      <c r="AL266" s="111">
        <f t="shared" si="22"/>
        <v>0</v>
      </c>
      <c r="AM266" s="115"/>
      <c r="AN266" s="111">
        <f t="shared" ref="AN266:AW266" si="1235">IF(Q265&gt;0,IF((Q265+AB266)&lt;E$12,Q265+AB266,E$12),0)</f>
        <v>0</v>
      </c>
      <c r="AO266" s="111">
        <f t="shared" si="1235"/>
        <v>0</v>
      </c>
      <c r="AP266" s="111">
        <f t="shared" si="1235"/>
        <v>0</v>
      </c>
      <c r="AQ266" s="111">
        <f t="shared" si="1235"/>
        <v>0</v>
      </c>
      <c r="AR266" s="111">
        <f t="shared" si="1235"/>
        <v>0</v>
      </c>
      <c r="AS266" s="111">
        <f t="shared" si="1235"/>
        <v>0</v>
      </c>
      <c r="AT266" s="111">
        <f t="shared" si="1235"/>
        <v>0</v>
      </c>
      <c r="AU266" s="111">
        <f t="shared" si="1235"/>
        <v>0</v>
      </c>
      <c r="AV266" s="111">
        <f t="shared" si="1235"/>
        <v>0</v>
      </c>
      <c r="AW266" s="111">
        <f t="shared" si="1235"/>
        <v>0</v>
      </c>
      <c r="AX266" s="111">
        <f t="shared" si="24"/>
        <v>0</v>
      </c>
      <c r="AY266" s="111"/>
      <c r="AZ266" s="113">
        <f t="shared" si="25"/>
        <v>0</v>
      </c>
      <c r="BA266" s="111">
        <f t="shared" ref="BA266:BI266" si="1236">IF(R265&lt;=0,0,IF($C266&lt;=SUM($AZ266:AZ266),0,IF(AO266+$C266-SUM($AZ266:AZ266)&gt;R265+AC266,R265+AC266-AO266,$C266-SUM($AZ266:AZ266))))</f>
        <v>0</v>
      </c>
      <c r="BB266" s="111">
        <f t="shared" si="1236"/>
        <v>0</v>
      </c>
      <c r="BC266" s="111">
        <f t="shared" si="1236"/>
        <v>0</v>
      </c>
      <c r="BD266" s="111">
        <f t="shared" si="1236"/>
        <v>0</v>
      </c>
      <c r="BE266" s="111">
        <f t="shared" si="1236"/>
        <v>0</v>
      </c>
      <c r="BF266" s="111">
        <f t="shared" si="1236"/>
        <v>0</v>
      </c>
      <c r="BG266" s="111">
        <f t="shared" si="1236"/>
        <v>0</v>
      </c>
      <c r="BH266" s="111">
        <f t="shared" si="1236"/>
        <v>0</v>
      </c>
      <c r="BI266" s="111">
        <f t="shared" si="1236"/>
        <v>0</v>
      </c>
      <c r="BJ266" s="53"/>
      <c r="BK266" s="53"/>
    </row>
    <row r="267" ht="10.5" customHeight="1">
      <c r="A267" s="107" t="str">
        <f t="shared" si="16"/>
        <v/>
      </c>
      <c r="B267" s="108" t="str">
        <f t="shared" si="17"/>
        <v>#N/A</v>
      </c>
      <c r="C267" s="109" t="str">
        <f t="shared" si="18"/>
        <v/>
      </c>
      <c r="D267" s="110"/>
      <c r="E267" s="111">
        <f t="shared" ref="E267:N267" si="1237">AN267+AZ267</f>
        <v>0</v>
      </c>
      <c r="F267" s="111">
        <f t="shared" si="1237"/>
        <v>0</v>
      </c>
      <c r="G267" s="111">
        <f t="shared" si="1237"/>
        <v>0</v>
      </c>
      <c r="H267" s="111">
        <f t="shared" si="1237"/>
        <v>0</v>
      </c>
      <c r="I267" s="111">
        <f t="shared" si="1237"/>
        <v>0</v>
      </c>
      <c r="J267" s="111">
        <f t="shared" si="1237"/>
        <v>0</v>
      </c>
      <c r="K267" s="111">
        <f t="shared" si="1237"/>
        <v>0</v>
      </c>
      <c r="L267" s="111">
        <f t="shared" si="1237"/>
        <v>0</v>
      </c>
      <c r="M267" s="111">
        <f t="shared" si="1237"/>
        <v>0</v>
      </c>
      <c r="N267" s="111">
        <f t="shared" si="1237"/>
        <v>0</v>
      </c>
      <c r="O267" s="112"/>
      <c r="P267" s="111">
        <f t="shared" si="11"/>
        <v>0</v>
      </c>
      <c r="Q267" s="111">
        <f t="shared" ref="Q267:Z267" si="1238">IF(E$10=0,0,ROUND(Q266-(E267-AB267),2))</f>
        <v>0</v>
      </c>
      <c r="R267" s="111">
        <f t="shared" si="1238"/>
        <v>0</v>
      </c>
      <c r="S267" s="111">
        <f t="shared" si="1238"/>
        <v>0</v>
      </c>
      <c r="T267" s="111">
        <f t="shared" si="1238"/>
        <v>0</v>
      </c>
      <c r="U267" s="111">
        <f t="shared" si="1238"/>
        <v>0</v>
      </c>
      <c r="V267" s="111">
        <f t="shared" si="1238"/>
        <v>0</v>
      </c>
      <c r="W267" s="111">
        <f t="shared" si="1238"/>
        <v>0</v>
      </c>
      <c r="X267" s="111">
        <f t="shared" si="1238"/>
        <v>0</v>
      </c>
      <c r="Y267" s="111">
        <f t="shared" si="1238"/>
        <v>0</v>
      </c>
      <c r="Z267" s="111">
        <f t="shared" si="1238"/>
        <v>0</v>
      </c>
      <c r="AA267" s="114"/>
      <c r="AB267" s="111">
        <f t="shared" ref="AB267:AK267" si="1239">ROUND(Q266*E$11/12,2)</f>
        <v>0</v>
      </c>
      <c r="AC267" s="111">
        <f t="shared" si="1239"/>
        <v>0</v>
      </c>
      <c r="AD267" s="111">
        <f t="shared" si="1239"/>
        <v>0</v>
      </c>
      <c r="AE267" s="111">
        <f t="shared" si="1239"/>
        <v>0</v>
      </c>
      <c r="AF267" s="111">
        <f t="shared" si="1239"/>
        <v>0</v>
      </c>
      <c r="AG267" s="111">
        <f t="shared" si="1239"/>
        <v>0</v>
      </c>
      <c r="AH267" s="111">
        <f t="shared" si="1239"/>
        <v>0</v>
      </c>
      <c r="AI267" s="111">
        <f t="shared" si="1239"/>
        <v>0</v>
      </c>
      <c r="AJ267" s="111">
        <f t="shared" si="1239"/>
        <v>0</v>
      </c>
      <c r="AK267" s="111">
        <f t="shared" si="1239"/>
        <v>0</v>
      </c>
      <c r="AL267" s="111">
        <f t="shared" si="22"/>
        <v>0</v>
      </c>
      <c r="AM267" s="115"/>
      <c r="AN267" s="111">
        <f t="shared" ref="AN267:AW267" si="1240">IF(Q266&gt;0,IF((Q266+AB267)&lt;E$12,Q266+AB267,E$12),0)</f>
        <v>0</v>
      </c>
      <c r="AO267" s="111">
        <f t="shared" si="1240"/>
        <v>0</v>
      </c>
      <c r="AP267" s="111">
        <f t="shared" si="1240"/>
        <v>0</v>
      </c>
      <c r="AQ267" s="111">
        <f t="shared" si="1240"/>
        <v>0</v>
      </c>
      <c r="AR267" s="111">
        <f t="shared" si="1240"/>
        <v>0</v>
      </c>
      <c r="AS267" s="111">
        <f t="shared" si="1240"/>
        <v>0</v>
      </c>
      <c r="AT267" s="111">
        <f t="shared" si="1240"/>
        <v>0</v>
      </c>
      <c r="AU267" s="111">
        <f t="shared" si="1240"/>
        <v>0</v>
      </c>
      <c r="AV267" s="111">
        <f t="shared" si="1240"/>
        <v>0</v>
      </c>
      <c r="AW267" s="111">
        <f t="shared" si="1240"/>
        <v>0</v>
      </c>
      <c r="AX267" s="111">
        <f t="shared" si="24"/>
        <v>0</v>
      </c>
      <c r="AY267" s="111"/>
      <c r="AZ267" s="113">
        <f t="shared" si="25"/>
        <v>0</v>
      </c>
      <c r="BA267" s="111">
        <f t="shared" ref="BA267:BI267" si="1241">IF(R266&lt;=0,0,IF($C267&lt;=SUM($AZ267:AZ267),0,IF(AO267+$C267-SUM($AZ267:AZ267)&gt;R266+AC267,R266+AC267-AO267,$C267-SUM($AZ267:AZ267))))</f>
        <v>0</v>
      </c>
      <c r="BB267" s="111">
        <f t="shared" si="1241"/>
        <v>0</v>
      </c>
      <c r="BC267" s="111">
        <f t="shared" si="1241"/>
        <v>0</v>
      </c>
      <c r="BD267" s="111">
        <f t="shared" si="1241"/>
        <v>0</v>
      </c>
      <c r="BE267" s="111">
        <f t="shared" si="1241"/>
        <v>0</v>
      </c>
      <c r="BF267" s="111">
        <f t="shared" si="1241"/>
        <v>0</v>
      </c>
      <c r="BG267" s="111">
        <f t="shared" si="1241"/>
        <v>0</v>
      </c>
      <c r="BH267" s="111">
        <f t="shared" si="1241"/>
        <v>0</v>
      </c>
      <c r="BI267" s="111">
        <f t="shared" si="1241"/>
        <v>0</v>
      </c>
      <c r="BJ267" s="53"/>
      <c r="BK267" s="53"/>
    </row>
    <row r="268" ht="10.5" customHeight="1">
      <c r="A268" s="107" t="str">
        <f t="shared" si="16"/>
        <v/>
      </c>
      <c r="B268" s="108" t="str">
        <f t="shared" si="17"/>
        <v>#N/A</v>
      </c>
      <c r="C268" s="109" t="str">
        <f t="shared" si="18"/>
        <v/>
      </c>
      <c r="D268" s="110"/>
      <c r="E268" s="111">
        <f t="shared" ref="E268:N268" si="1242">AN268+AZ268</f>
        <v>0</v>
      </c>
      <c r="F268" s="111">
        <f t="shared" si="1242"/>
        <v>0</v>
      </c>
      <c r="G268" s="111">
        <f t="shared" si="1242"/>
        <v>0</v>
      </c>
      <c r="H268" s="111">
        <f t="shared" si="1242"/>
        <v>0</v>
      </c>
      <c r="I268" s="111">
        <f t="shared" si="1242"/>
        <v>0</v>
      </c>
      <c r="J268" s="111">
        <f t="shared" si="1242"/>
        <v>0</v>
      </c>
      <c r="K268" s="111">
        <f t="shared" si="1242"/>
        <v>0</v>
      </c>
      <c r="L268" s="111">
        <f t="shared" si="1242"/>
        <v>0</v>
      </c>
      <c r="M268" s="111">
        <f t="shared" si="1242"/>
        <v>0</v>
      </c>
      <c r="N268" s="111">
        <f t="shared" si="1242"/>
        <v>0</v>
      </c>
      <c r="O268" s="112"/>
      <c r="P268" s="111">
        <f t="shared" si="11"/>
        <v>0</v>
      </c>
      <c r="Q268" s="111">
        <f t="shared" ref="Q268:Z268" si="1243">IF(E$10=0,0,ROUND(Q267-(E268-AB268),2))</f>
        <v>0</v>
      </c>
      <c r="R268" s="111">
        <f t="shared" si="1243"/>
        <v>0</v>
      </c>
      <c r="S268" s="111">
        <f t="shared" si="1243"/>
        <v>0</v>
      </c>
      <c r="T268" s="111">
        <f t="shared" si="1243"/>
        <v>0</v>
      </c>
      <c r="U268" s="111">
        <f t="shared" si="1243"/>
        <v>0</v>
      </c>
      <c r="V268" s="111">
        <f t="shared" si="1243"/>
        <v>0</v>
      </c>
      <c r="W268" s="111">
        <f t="shared" si="1243"/>
        <v>0</v>
      </c>
      <c r="X268" s="111">
        <f t="shared" si="1243"/>
        <v>0</v>
      </c>
      <c r="Y268" s="111">
        <f t="shared" si="1243"/>
        <v>0</v>
      </c>
      <c r="Z268" s="111">
        <f t="shared" si="1243"/>
        <v>0</v>
      </c>
      <c r="AA268" s="114"/>
      <c r="AB268" s="111">
        <f t="shared" ref="AB268:AK268" si="1244">ROUND(Q267*E$11/12,2)</f>
        <v>0</v>
      </c>
      <c r="AC268" s="111">
        <f t="shared" si="1244"/>
        <v>0</v>
      </c>
      <c r="AD268" s="111">
        <f t="shared" si="1244"/>
        <v>0</v>
      </c>
      <c r="AE268" s="111">
        <f t="shared" si="1244"/>
        <v>0</v>
      </c>
      <c r="AF268" s="111">
        <f t="shared" si="1244"/>
        <v>0</v>
      </c>
      <c r="AG268" s="111">
        <f t="shared" si="1244"/>
        <v>0</v>
      </c>
      <c r="AH268" s="111">
        <f t="shared" si="1244"/>
        <v>0</v>
      </c>
      <c r="AI268" s="111">
        <f t="shared" si="1244"/>
        <v>0</v>
      </c>
      <c r="AJ268" s="111">
        <f t="shared" si="1244"/>
        <v>0</v>
      </c>
      <c r="AK268" s="111">
        <f t="shared" si="1244"/>
        <v>0</v>
      </c>
      <c r="AL268" s="111">
        <f t="shared" si="22"/>
        <v>0</v>
      </c>
      <c r="AM268" s="115"/>
      <c r="AN268" s="111">
        <f t="shared" ref="AN268:AW268" si="1245">IF(Q267&gt;0,IF((Q267+AB268)&lt;E$12,Q267+AB268,E$12),0)</f>
        <v>0</v>
      </c>
      <c r="AO268" s="111">
        <f t="shared" si="1245"/>
        <v>0</v>
      </c>
      <c r="AP268" s="111">
        <f t="shared" si="1245"/>
        <v>0</v>
      </c>
      <c r="AQ268" s="111">
        <f t="shared" si="1245"/>
        <v>0</v>
      </c>
      <c r="AR268" s="111">
        <f t="shared" si="1245"/>
        <v>0</v>
      </c>
      <c r="AS268" s="111">
        <f t="shared" si="1245"/>
        <v>0</v>
      </c>
      <c r="AT268" s="111">
        <f t="shared" si="1245"/>
        <v>0</v>
      </c>
      <c r="AU268" s="111">
        <f t="shared" si="1245"/>
        <v>0</v>
      </c>
      <c r="AV268" s="111">
        <f t="shared" si="1245"/>
        <v>0</v>
      </c>
      <c r="AW268" s="111">
        <f t="shared" si="1245"/>
        <v>0</v>
      </c>
      <c r="AX268" s="111">
        <f t="shared" si="24"/>
        <v>0</v>
      </c>
      <c r="AY268" s="111"/>
      <c r="AZ268" s="113">
        <f t="shared" si="25"/>
        <v>0</v>
      </c>
      <c r="BA268" s="111">
        <f t="shared" ref="BA268:BI268" si="1246">IF(R267&lt;=0,0,IF($C268&lt;=SUM($AZ268:AZ268),0,IF(AO268+$C268-SUM($AZ268:AZ268)&gt;R267+AC268,R267+AC268-AO268,$C268-SUM($AZ268:AZ268))))</f>
        <v>0</v>
      </c>
      <c r="BB268" s="111">
        <f t="shared" si="1246"/>
        <v>0</v>
      </c>
      <c r="BC268" s="111">
        <f t="shared" si="1246"/>
        <v>0</v>
      </c>
      <c r="BD268" s="111">
        <f t="shared" si="1246"/>
        <v>0</v>
      </c>
      <c r="BE268" s="111">
        <f t="shared" si="1246"/>
        <v>0</v>
      </c>
      <c r="BF268" s="111">
        <f t="shared" si="1246"/>
        <v>0</v>
      </c>
      <c r="BG268" s="111">
        <f t="shared" si="1246"/>
        <v>0</v>
      </c>
      <c r="BH268" s="111">
        <f t="shared" si="1246"/>
        <v>0</v>
      </c>
      <c r="BI268" s="111">
        <f t="shared" si="1246"/>
        <v>0</v>
      </c>
      <c r="BJ268" s="53"/>
      <c r="BK268" s="53"/>
    </row>
    <row r="269" ht="10.5" customHeight="1">
      <c r="A269" s="107" t="str">
        <f t="shared" si="16"/>
        <v/>
      </c>
      <c r="B269" s="108" t="str">
        <f t="shared" si="17"/>
        <v>#N/A</v>
      </c>
      <c r="C269" s="109" t="str">
        <f t="shared" si="18"/>
        <v/>
      </c>
      <c r="D269" s="110"/>
      <c r="E269" s="111">
        <f t="shared" ref="E269:N269" si="1247">AN269+AZ269</f>
        <v>0</v>
      </c>
      <c r="F269" s="111">
        <f t="shared" si="1247"/>
        <v>0</v>
      </c>
      <c r="G269" s="111">
        <f t="shared" si="1247"/>
        <v>0</v>
      </c>
      <c r="H269" s="111">
        <f t="shared" si="1247"/>
        <v>0</v>
      </c>
      <c r="I269" s="111">
        <f t="shared" si="1247"/>
        <v>0</v>
      </c>
      <c r="J269" s="111">
        <f t="shared" si="1247"/>
        <v>0</v>
      </c>
      <c r="K269" s="111">
        <f t="shared" si="1247"/>
        <v>0</v>
      </c>
      <c r="L269" s="111">
        <f t="shared" si="1247"/>
        <v>0</v>
      </c>
      <c r="M269" s="111">
        <f t="shared" si="1247"/>
        <v>0</v>
      </c>
      <c r="N269" s="111">
        <f t="shared" si="1247"/>
        <v>0</v>
      </c>
      <c r="O269" s="112"/>
      <c r="P269" s="111">
        <f t="shared" si="11"/>
        <v>0</v>
      </c>
      <c r="Q269" s="111">
        <f t="shared" ref="Q269:Z269" si="1248">IF(E$10=0,0,ROUND(Q268-(E269-AB269),2))</f>
        <v>0</v>
      </c>
      <c r="R269" s="111">
        <f t="shared" si="1248"/>
        <v>0</v>
      </c>
      <c r="S269" s="111">
        <f t="shared" si="1248"/>
        <v>0</v>
      </c>
      <c r="T269" s="111">
        <f t="shared" si="1248"/>
        <v>0</v>
      </c>
      <c r="U269" s="111">
        <f t="shared" si="1248"/>
        <v>0</v>
      </c>
      <c r="V269" s="111">
        <f t="shared" si="1248"/>
        <v>0</v>
      </c>
      <c r="W269" s="111">
        <f t="shared" si="1248"/>
        <v>0</v>
      </c>
      <c r="X269" s="111">
        <f t="shared" si="1248"/>
        <v>0</v>
      </c>
      <c r="Y269" s="111">
        <f t="shared" si="1248"/>
        <v>0</v>
      </c>
      <c r="Z269" s="111">
        <f t="shared" si="1248"/>
        <v>0</v>
      </c>
      <c r="AA269" s="114"/>
      <c r="AB269" s="111">
        <f t="shared" ref="AB269:AK269" si="1249">ROUND(Q268*E$11/12,2)</f>
        <v>0</v>
      </c>
      <c r="AC269" s="111">
        <f t="shared" si="1249"/>
        <v>0</v>
      </c>
      <c r="AD269" s="111">
        <f t="shared" si="1249"/>
        <v>0</v>
      </c>
      <c r="AE269" s="111">
        <f t="shared" si="1249"/>
        <v>0</v>
      </c>
      <c r="AF269" s="111">
        <f t="shared" si="1249"/>
        <v>0</v>
      </c>
      <c r="AG269" s="111">
        <f t="shared" si="1249"/>
        <v>0</v>
      </c>
      <c r="AH269" s="111">
        <f t="shared" si="1249"/>
        <v>0</v>
      </c>
      <c r="AI269" s="111">
        <f t="shared" si="1249"/>
        <v>0</v>
      </c>
      <c r="AJ269" s="111">
        <f t="shared" si="1249"/>
        <v>0</v>
      </c>
      <c r="AK269" s="111">
        <f t="shared" si="1249"/>
        <v>0</v>
      </c>
      <c r="AL269" s="111">
        <f t="shared" si="22"/>
        <v>0</v>
      </c>
      <c r="AM269" s="115"/>
      <c r="AN269" s="111">
        <f t="shared" ref="AN269:AW269" si="1250">IF(Q268&gt;0,IF((Q268+AB269)&lt;E$12,Q268+AB269,E$12),0)</f>
        <v>0</v>
      </c>
      <c r="AO269" s="111">
        <f t="shared" si="1250"/>
        <v>0</v>
      </c>
      <c r="AP269" s="111">
        <f t="shared" si="1250"/>
        <v>0</v>
      </c>
      <c r="AQ269" s="111">
        <f t="shared" si="1250"/>
        <v>0</v>
      </c>
      <c r="AR269" s="111">
        <f t="shared" si="1250"/>
        <v>0</v>
      </c>
      <c r="AS269" s="111">
        <f t="shared" si="1250"/>
        <v>0</v>
      </c>
      <c r="AT269" s="111">
        <f t="shared" si="1250"/>
        <v>0</v>
      </c>
      <c r="AU269" s="111">
        <f t="shared" si="1250"/>
        <v>0</v>
      </c>
      <c r="AV269" s="111">
        <f t="shared" si="1250"/>
        <v>0</v>
      </c>
      <c r="AW269" s="111">
        <f t="shared" si="1250"/>
        <v>0</v>
      </c>
      <c r="AX269" s="111">
        <f t="shared" si="24"/>
        <v>0</v>
      </c>
      <c r="AY269" s="111"/>
      <c r="AZ269" s="113">
        <f t="shared" si="25"/>
        <v>0</v>
      </c>
      <c r="BA269" s="111">
        <f t="shared" ref="BA269:BI269" si="1251">IF(R268&lt;=0,0,IF($C269&lt;=SUM($AZ269:AZ269),0,IF(AO269+$C269-SUM($AZ269:AZ269)&gt;R268+AC269,R268+AC269-AO269,$C269-SUM($AZ269:AZ269))))</f>
        <v>0</v>
      </c>
      <c r="BB269" s="111">
        <f t="shared" si="1251"/>
        <v>0</v>
      </c>
      <c r="BC269" s="111">
        <f t="shared" si="1251"/>
        <v>0</v>
      </c>
      <c r="BD269" s="111">
        <f t="shared" si="1251"/>
        <v>0</v>
      </c>
      <c r="BE269" s="111">
        <f t="shared" si="1251"/>
        <v>0</v>
      </c>
      <c r="BF269" s="111">
        <f t="shared" si="1251"/>
        <v>0</v>
      </c>
      <c r="BG269" s="111">
        <f t="shared" si="1251"/>
        <v>0</v>
      </c>
      <c r="BH269" s="111">
        <f t="shared" si="1251"/>
        <v>0</v>
      </c>
      <c r="BI269" s="111">
        <f t="shared" si="1251"/>
        <v>0</v>
      </c>
      <c r="BJ269" s="53"/>
      <c r="BK269" s="53"/>
    </row>
    <row r="270" ht="10.5" customHeight="1">
      <c r="A270" s="107" t="str">
        <f t="shared" si="16"/>
        <v/>
      </c>
      <c r="B270" s="108" t="str">
        <f t="shared" si="17"/>
        <v>#N/A</v>
      </c>
      <c r="C270" s="109" t="str">
        <f t="shared" si="18"/>
        <v/>
      </c>
      <c r="D270" s="110"/>
      <c r="E270" s="111">
        <f t="shared" ref="E270:N270" si="1252">AN270+AZ270</f>
        <v>0</v>
      </c>
      <c r="F270" s="111">
        <f t="shared" si="1252"/>
        <v>0</v>
      </c>
      <c r="G270" s="111">
        <f t="shared" si="1252"/>
        <v>0</v>
      </c>
      <c r="H270" s="111">
        <f t="shared" si="1252"/>
        <v>0</v>
      </c>
      <c r="I270" s="111">
        <f t="shared" si="1252"/>
        <v>0</v>
      </c>
      <c r="J270" s="111">
        <f t="shared" si="1252"/>
        <v>0</v>
      </c>
      <c r="K270" s="111">
        <f t="shared" si="1252"/>
        <v>0</v>
      </c>
      <c r="L270" s="111">
        <f t="shared" si="1252"/>
        <v>0</v>
      </c>
      <c r="M270" s="111">
        <f t="shared" si="1252"/>
        <v>0</v>
      </c>
      <c r="N270" s="111">
        <f t="shared" si="1252"/>
        <v>0</v>
      </c>
      <c r="O270" s="112"/>
      <c r="P270" s="111">
        <f t="shared" si="11"/>
        <v>0</v>
      </c>
      <c r="Q270" s="111">
        <f t="shared" ref="Q270:Z270" si="1253">IF(E$10=0,0,ROUND(Q269-(E270-AB270),2))</f>
        <v>0</v>
      </c>
      <c r="R270" s="111">
        <f t="shared" si="1253"/>
        <v>0</v>
      </c>
      <c r="S270" s="111">
        <f t="shared" si="1253"/>
        <v>0</v>
      </c>
      <c r="T270" s="111">
        <f t="shared" si="1253"/>
        <v>0</v>
      </c>
      <c r="U270" s="111">
        <f t="shared" si="1253"/>
        <v>0</v>
      </c>
      <c r="V270" s="111">
        <f t="shared" si="1253"/>
        <v>0</v>
      </c>
      <c r="W270" s="111">
        <f t="shared" si="1253"/>
        <v>0</v>
      </c>
      <c r="X270" s="111">
        <f t="shared" si="1253"/>
        <v>0</v>
      </c>
      <c r="Y270" s="111">
        <f t="shared" si="1253"/>
        <v>0</v>
      </c>
      <c r="Z270" s="111">
        <f t="shared" si="1253"/>
        <v>0</v>
      </c>
      <c r="AA270" s="114"/>
      <c r="AB270" s="111">
        <f t="shared" ref="AB270:AK270" si="1254">ROUND(Q269*E$11/12,2)</f>
        <v>0</v>
      </c>
      <c r="AC270" s="111">
        <f t="shared" si="1254"/>
        <v>0</v>
      </c>
      <c r="AD270" s="111">
        <f t="shared" si="1254"/>
        <v>0</v>
      </c>
      <c r="AE270" s="111">
        <f t="shared" si="1254"/>
        <v>0</v>
      </c>
      <c r="AF270" s="111">
        <f t="shared" si="1254"/>
        <v>0</v>
      </c>
      <c r="AG270" s="111">
        <f t="shared" si="1254"/>
        <v>0</v>
      </c>
      <c r="AH270" s="111">
        <f t="shared" si="1254"/>
        <v>0</v>
      </c>
      <c r="AI270" s="111">
        <f t="shared" si="1254"/>
        <v>0</v>
      </c>
      <c r="AJ270" s="111">
        <f t="shared" si="1254"/>
        <v>0</v>
      </c>
      <c r="AK270" s="111">
        <f t="shared" si="1254"/>
        <v>0</v>
      </c>
      <c r="AL270" s="111">
        <f t="shared" si="22"/>
        <v>0</v>
      </c>
      <c r="AM270" s="115"/>
      <c r="AN270" s="111">
        <f t="shared" ref="AN270:AW270" si="1255">IF(Q269&gt;0,IF((Q269+AB270)&lt;E$12,Q269+AB270,E$12),0)</f>
        <v>0</v>
      </c>
      <c r="AO270" s="111">
        <f t="shared" si="1255"/>
        <v>0</v>
      </c>
      <c r="AP270" s="111">
        <f t="shared" si="1255"/>
        <v>0</v>
      </c>
      <c r="AQ270" s="111">
        <f t="shared" si="1255"/>
        <v>0</v>
      </c>
      <c r="AR270" s="111">
        <f t="shared" si="1255"/>
        <v>0</v>
      </c>
      <c r="AS270" s="111">
        <f t="shared" si="1255"/>
        <v>0</v>
      </c>
      <c r="AT270" s="111">
        <f t="shared" si="1255"/>
        <v>0</v>
      </c>
      <c r="AU270" s="111">
        <f t="shared" si="1255"/>
        <v>0</v>
      </c>
      <c r="AV270" s="111">
        <f t="shared" si="1255"/>
        <v>0</v>
      </c>
      <c r="AW270" s="111">
        <f t="shared" si="1255"/>
        <v>0</v>
      </c>
      <c r="AX270" s="111">
        <f t="shared" si="24"/>
        <v>0</v>
      </c>
      <c r="AY270" s="111"/>
      <c r="AZ270" s="113">
        <f t="shared" si="25"/>
        <v>0</v>
      </c>
      <c r="BA270" s="111">
        <f t="shared" ref="BA270:BI270" si="1256">IF(R269&lt;=0,0,IF($C270&lt;=SUM($AZ270:AZ270),0,IF(AO270+$C270-SUM($AZ270:AZ270)&gt;R269+AC270,R269+AC270-AO270,$C270-SUM($AZ270:AZ270))))</f>
        <v>0</v>
      </c>
      <c r="BB270" s="111">
        <f t="shared" si="1256"/>
        <v>0</v>
      </c>
      <c r="BC270" s="111">
        <f t="shared" si="1256"/>
        <v>0</v>
      </c>
      <c r="BD270" s="111">
        <f t="shared" si="1256"/>
        <v>0</v>
      </c>
      <c r="BE270" s="111">
        <f t="shared" si="1256"/>
        <v>0</v>
      </c>
      <c r="BF270" s="111">
        <f t="shared" si="1256"/>
        <v>0</v>
      </c>
      <c r="BG270" s="111">
        <f t="shared" si="1256"/>
        <v>0</v>
      </c>
      <c r="BH270" s="111">
        <f t="shared" si="1256"/>
        <v>0</v>
      </c>
      <c r="BI270" s="111">
        <f t="shared" si="1256"/>
        <v>0</v>
      </c>
      <c r="BJ270" s="53"/>
      <c r="BK270" s="53"/>
    </row>
    <row r="271" ht="10.5" customHeight="1">
      <c r="A271" s="107" t="str">
        <f t="shared" si="16"/>
        <v/>
      </c>
      <c r="B271" s="108" t="str">
        <f t="shared" si="17"/>
        <v>#N/A</v>
      </c>
      <c r="C271" s="109" t="str">
        <f t="shared" si="18"/>
        <v/>
      </c>
      <c r="D271" s="110"/>
      <c r="E271" s="111">
        <f t="shared" ref="E271:N271" si="1257">AN271+AZ271</f>
        <v>0</v>
      </c>
      <c r="F271" s="111">
        <f t="shared" si="1257"/>
        <v>0</v>
      </c>
      <c r="G271" s="111">
        <f t="shared" si="1257"/>
        <v>0</v>
      </c>
      <c r="H271" s="111">
        <f t="shared" si="1257"/>
        <v>0</v>
      </c>
      <c r="I271" s="111">
        <f t="shared" si="1257"/>
        <v>0</v>
      </c>
      <c r="J271" s="111">
        <f t="shared" si="1257"/>
        <v>0</v>
      </c>
      <c r="K271" s="111">
        <f t="shared" si="1257"/>
        <v>0</v>
      </c>
      <c r="L271" s="111">
        <f t="shared" si="1257"/>
        <v>0</v>
      </c>
      <c r="M271" s="111">
        <f t="shared" si="1257"/>
        <v>0</v>
      </c>
      <c r="N271" s="111">
        <f t="shared" si="1257"/>
        <v>0</v>
      </c>
      <c r="O271" s="112"/>
      <c r="P271" s="111">
        <f t="shared" si="11"/>
        <v>0</v>
      </c>
      <c r="Q271" s="111">
        <f t="shared" ref="Q271:Z271" si="1258">IF(E$10=0,0,ROUND(Q270-(E271-AB271),2))</f>
        <v>0</v>
      </c>
      <c r="R271" s="111">
        <f t="shared" si="1258"/>
        <v>0</v>
      </c>
      <c r="S271" s="111">
        <f t="shared" si="1258"/>
        <v>0</v>
      </c>
      <c r="T271" s="111">
        <f t="shared" si="1258"/>
        <v>0</v>
      </c>
      <c r="U271" s="111">
        <f t="shared" si="1258"/>
        <v>0</v>
      </c>
      <c r="V271" s="111">
        <f t="shared" si="1258"/>
        <v>0</v>
      </c>
      <c r="W271" s="111">
        <f t="shared" si="1258"/>
        <v>0</v>
      </c>
      <c r="X271" s="111">
        <f t="shared" si="1258"/>
        <v>0</v>
      </c>
      <c r="Y271" s="111">
        <f t="shared" si="1258"/>
        <v>0</v>
      </c>
      <c r="Z271" s="111">
        <f t="shared" si="1258"/>
        <v>0</v>
      </c>
      <c r="AA271" s="114"/>
      <c r="AB271" s="111">
        <f t="shared" ref="AB271:AK271" si="1259">ROUND(Q270*E$11/12,2)</f>
        <v>0</v>
      </c>
      <c r="AC271" s="111">
        <f t="shared" si="1259"/>
        <v>0</v>
      </c>
      <c r="AD271" s="111">
        <f t="shared" si="1259"/>
        <v>0</v>
      </c>
      <c r="AE271" s="111">
        <f t="shared" si="1259"/>
        <v>0</v>
      </c>
      <c r="AF271" s="111">
        <f t="shared" si="1259"/>
        <v>0</v>
      </c>
      <c r="AG271" s="111">
        <f t="shared" si="1259"/>
        <v>0</v>
      </c>
      <c r="AH271" s="111">
        <f t="shared" si="1259"/>
        <v>0</v>
      </c>
      <c r="AI271" s="111">
        <f t="shared" si="1259"/>
        <v>0</v>
      </c>
      <c r="AJ271" s="111">
        <f t="shared" si="1259"/>
        <v>0</v>
      </c>
      <c r="AK271" s="111">
        <f t="shared" si="1259"/>
        <v>0</v>
      </c>
      <c r="AL271" s="111">
        <f t="shared" si="22"/>
        <v>0</v>
      </c>
      <c r="AM271" s="115"/>
      <c r="AN271" s="111">
        <f t="shared" ref="AN271:AW271" si="1260">IF(Q270&gt;0,IF((Q270+AB271)&lt;E$12,Q270+AB271,E$12),0)</f>
        <v>0</v>
      </c>
      <c r="AO271" s="111">
        <f t="shared" si="1260"/>
        <v>0</v>
      </c>
      <c r="AP271" s="111">
        <f t="shared" si="1260"/>
        <v>0</v>
      </c>
      <c r="AQ271" s="111">
        <f t="shared" si="1260"/>
        <v>0</v>
      </c>
      <c r="AR271" s="111">
        <f t="shared" si="1260"/>
        <v>0</v>
      </c>
      <c r="AS271" s="111">
        <f t="shared" si="1260"/>
        <v>0</v>
      </c>
      <c r="AT271" s="111">
        <f t="shared" si="1260"/>
        <v>0</v>
      </c>
      <c r="AU271" s="111">
        <f t="shared" si="1260"/>
        <v>0</v>
      </c>
      <c r="AV271" s="111">
        <f t="shared" si="1260"/>
        <v>0</v>
      </c>
      <c r="AW271" s="111">
        <f t="shared" si="1260"/>
        <v>0</v>
      </c>
      <c r="AX271" s="111">
        <f t="shared" si="24"/>
        <v>0</v>
      </c>
      <c r="AY271" s="111"/>
      <c r="AZ271" s="113">
        <f t="shared" si="25"/>
        <v>0</v>
      </c>
      <c r="BA271" s="111">
        <f t="shared" ref="BA271:BI271" si="1261">IF(R270&lt;=0,0,IF($C271&lt;=SUM($AZ271:AZ271),0,IF(AO271+$C271-SUM($AZ271:AZ271)&gt;R270+AC271,R270+AC271-AO271,$C271-SUM($AZ271:AZ271))))</f>
        <v>0</v>
      </c>
      <c r="BB271" s="111">
        <f t="shared" si="1261"/>
        <v>0</v>
      </c>
      <c r="BC271" s="111">
        <f t="shared" si="1261"/>
        <v>0</v>
      </c>
      <c r="BD271" s="111">
        <f t="shared" si="1261"/>
        <v>0</v>
      </c>
      <c r="BE271" s="111">
        <f t="shared" si="1261"/>
        <v>0</v>
      </c>
      <c r="BF271" s="111">
        <f t="shared" si="1261"/>
        <v>0</v>
      </c>
      <c r="BG271" s="111">
        <f t="shared" si="1261"/>
        <v>0</v>
      </c>
      <c r="BH271" s="111">
        <f t="shared" si="1261"/>
        <v>0</v>
      </c>
      <c r="BI271" s="111">
        <f t="shared" si="1261"/>
        <v>0</v>
      </c>
      <c r="BJ271" s="53"/>
      <c r="BK271" s="53"/>
    </row>
    <row r="272" ht="10.5" customHeight="1">
      <c r="A272" s="107" t="str">
        <f t="shared" si="16"/>
        <v/>
      </c>
      <c r="B272" s="108" t="str">
        <f t="shared" si="17"/>
        <v>#N/A</v>
      </c>
      <c r="C272" s="109" t="str">
        <f t="shared" si="18"/>
        <v/>
      </c>
      <c r="D272" s="110"/>
      <c r="E272" s="111">
        <f t="shared" ref="E272:N272" si="1262">AN272+AZ272</f>
        <v>0</v>
      </c>
      <c r="F272" s="111">
        <f t="shared" si="1262"/>
        <v>0</v>
      </c>
      <c r="G272" s="111">
        <f t="shared" si="1262"/>
        <v>0</v>
      </c>
      <c r="H272" s="111">
        <f t="shared" si="1262"/>
        <v>0</v>
      </c>
      <c r="I272" s="111">
        <f t="shared" si="1262"/>
        <v>0</v>
      </c>
      <c r="J272" s="111">
        <f t="shared" si="1262"/>
        <v>0</v>
      </c>
      <c r="K272" s="111">
        <f t="shared" si="1262"/>
        <v>0</v>
      </c>
      <c r="L272" s="111">
        <f t="shared" si="1262"/>
        <v>0</v>
      </c>
      <c r="M272" s="111">
        <f t="shared" si="1262"/>
        <v>0</v>
      </c>
      <c r="N272" s="111">
        <f t="shared" si="1262"/>
        <v>0</v>
      </c>
      <c r="O272" s="112"/>
      <c r="P272" s="111">
        <f t="shared" si="11"/>
        <v>0</v>
      </c>
      <c r="Q272" s="111">
        <f t="shared" ref="Q272:Z272" si="1263">IF(E$10=0,0,ROUND(Q271-(E272-AB272),2))</f>
        <v>0</v>
      </c>
      <c r="R272" s="111">
        <f t="shared" si="1263"/>
        <v>0</v>
      </c>
      <c r="S272" s="111">
        <f t="shared" si="1263"/>
        <v>0</v>
      </c>
      <c r="T272" s="111">
        <f t="shared" si="1263"/>
        <v>0</v>
      </c>
      <c r="U272" s="111">
        <f t="shared" si="1263"/>
        <v>0</v>
      </c>
      <c r="V272" s="111">
        <f t="shared" si="1263"/>
        <v>0</v>
      </c>
      <c r="W272" s="111">
        <f t="shared" si="1263"/>
        <v>0</v>
      </c>
      <c r="X272" s="111">
        <f t="shared" si="1263"/>
        <v>0</v>
      </c>
      <c r="Y272" s="111">
        <f t="shared" si="1263"/>
        <v>0</v>
      </c>
      <c r="Z272" s="111">
        <f t="shared" si="1263"/>
        <v>0</v>
      </c>
      <c r="AA272" s="114"/>
      <c r="AB272" s="111">
        <f t="shared" ref="AB272:AK272" si="1264">ROUND(Q271*E$11/12,2)</f>
        <v>0</v>
      </c>
      <c r="AC272" s="111">
        <f t="shared" si="1264"/>
        <v>0</v>
      </c>
      <c r="AD272" s="111">
        <f t="shared" si="1264"/>
        <v>0</v>
      </c>
      <c r="AE272" s="111">
        <f t="shared" si="1264"/>
        <v>0</v>
      </c>
      <c r="AF272" s="111">
        <f t="shared" si="1264"/>
        <v>0</v>
      </c>
      <c r="AG272" s="111">
        <f t="shared" si="1264"/>
        <v>0</v>
      </c>
      <c r="AH272" s="111">
        <f t="shared" si="1264"/>
        <v>0</v>
      </c>
      <c r="AI272" s="111">
        <f t="shared" si="1264"/>
        <v>0</v>
      </c>
      <c r="AJ272" s="111">
        <f t="shared" si="1264"/>
        <v>0</v>
      </c>
      <c r="AK272" s="111">
        <f t="shared" si="1264"/>
        <v>0</v>
      </c>
      <c r="AL272" s="111">
        <f t="shared" si="22"/>
        <v>0</v>
      </c>
      <c r="AM272" s="115"/>
      <c r="AN272" s="111">
        <f t="shared" ref="AN272:AW272" si="1265">IF(Q271&gt;0,IF((Q271+AB272)&lt;E$12,Q271+AB272,E$12),0)</f>
        <v>0</v>
      </c>
      <c r="AO272" s="111">
        <f t="shared" si="1265"/>
        <v>0</v>
      </c>
      <c r="AP272" s="111">
        <f t="shared" si="1265"/>
        <v>0</v>
      </c>
      <c r="AQ272" s="111">
        <f t="shared" si="1265"/>
        <v>0</v>
      </c>
      <c r="AR272" s="111">
        <f t="shared" si="1265"/>
        <v>0</v>
      </c>
      <c r="AS272" s="111">
        <f t="shared" si="1265"/>
        <v>0</v>
      </c>
      <c r="AT272" s="111">
        <f t="shared" si="1265"/>
        <v>0</v>
      </c>
      <c r="AU272" s="111">
        <f t="shared" si="1265"/>
        <v>0</v>
      </c>
      <c r="AV272" s="111">
        <f t="shared" si="1265"/>
        <v>0</v>
      </c>
      <c r="AW272" s="111">
        <f t="shared" si="1265"/>
        <v>0</v>
      </c>
      <c r="AX272" s="111">
        <f t="shared" si="24"/>
        <v>0</v>
      </c>
      <c r="AY272" s="111"/>
      <c r="AZ272" s="113">
        <f t="shared" si="25"/>
        <v>0</v>
      </c>
      <c r="BA272" s="111">
        <f t="shared" ref="BA272:BI272" si="1266">IF(R271&lt;=0,0,IF($C272&lt;=SUM($AZ272:AZ272),0,IF(AO272+$C272-SUM($AZ272:AZ272)&gt;R271+AC272,R271+AC272-AO272,$C272-SUM($AZ272:AZ272))))</f>
        <v>0</v>
      </c>
      <c r="BB272" s="111">
        <f t="shared" si="1266"/>
        <v>0</v>
      </c>
      <c r="BC272" s="111">
        <f t="shared" si="1266"/>
        <v>0</v>
      </c>
      <c r="BD272" s="111">
        <f t="shared" si="1266"/>
        <v>0</v>
      </c>
      <c r="BE272" s="111">
        <f t="shared" si="1266"/>
        <v>0</v>
      </c>
      <c r="BF272" s="111">
        <f t="shared" si="1266"/>
        <v>0</v>
      </c>
      <c r="BG272" s="111">
        <f t="shared" si="1266"/>
        <v>0</v>
      </c>
      <c r="BH272" s="111">
        <f t="shared" si="1266"/>
        <v>0</v>
      </c>
      <c r="BI272" s="111">
        <f t="shared" si="1266"/>
        <v>0</v>
      </c>
      <c r="BJ272" s="53"/>
      <c r="BK272" s="53"/>
    </row>
    <row r="273" ht="10.5" customHeight="1">
      <c r="A273" s="107" t="str">
        <f t="shared" si="16"/>
        <v/>
      </c>
      <c r="B273" s="108" t="str">
        <f t="shared" si="17"/>
        <v>#N/A</v>
      </c>
      <c r="C273" s="109" t="str">
        <f t="shared" si="18"/>
        <v/>
      </c>
      <c r="D273" s="110"/>
      <c r="E273" s="111">
        <f t="shared" ref="E273:N273" si="1267">AN273+AZ273</f>
        <v>0</v>
      </c>
      <c r="F273" s="111">
        <f t="shared" si="1267"/>
        <v>0</v>
      </c>
      <c r="G273" s="111">
        <f t="shared" si="1267"/>
        <v>0</v>
      </c>
      <c r="H273" s="111">
        <f t="shared" si="1267"/>
        <v>0</v>
      </c>
      <c r="I273" s="111">
        <f t="shared" si="1267"/>
        <v>0</v>
      </c>
      <c r="J273" s="111">
        <f t="shared" si="1267"/>
        <v>0</v>
      </c>
      <c r="K273" s="111">
        <f t="shared" si="1267"/>
        <v>0</v>
      </c>
      <c r="L273" s="111">
        <f t="shared" si="1267"/>
        <v>0</v>
      </c>
      <c r="M273" s="111">
        <f t="shared" si="1267"/>
        <v>0</v>
      </c>
      <c r="N273" s="111">
        <f t="shared" si="1267"/>
        <v>0</v>
      </c>
      <c r="O273" s="112"/>
      <c r="P273" s="111">
        <f t="shared" si="11"/>
        <v>0</v>
      </c>
      <c r="Q273" s="111">
        <f t="shared" ref="Q273:Z273" si="1268">IF(E$10=0,0,ROUND(Q272-(E273-AB273),2))</f>
        <v>0</v>
      </c>
      <c r="R273" s="111">
        <f t="shared" si="1268"/>
        <v>0</v>
      </c>
      <c r="S273" s="111">
        <f t="shared" si="1268"/>
        <v>0</v>
      </c>
      <c r="T273" s="111">
        <f t="shared" si="1268"/>
        <v>0</v>
      </c>
      <c r="U273" s="111">
        <f t="shared" si="1268"/>
        <v>0</v>
      </c>
      <c r="V273" s="111">
        <f t="shared" si="1268"/>
        <v>0</v>
      </c>
      <c r="W273" s="111">
        <f t="shared" si="1268"/>
        <v>0</v>
      </c>
      <c r="X273" s="111">
        <f t="shared" si="1268"/>
        <v>0</v>
      </c>
      <c r="Y273" s="111">
        <f t="shared" si="1268"/>
        <v>0</v>
      </c>
      <c r="Z273" s="111">
        <f t="shared" si="1268"/>
        <v>0</v>
      </c>
      <c r="AA273" s="114"/>
      <c r="AB273" s="111">
        <f t="shared" ref="AB273:AK273" si="1269">ROUND(Q272*E$11/12,2)</f>
        <v>0</v>
      </c>
      <c r="AC273" s="111">
        <f t="shared" si="1269"/>
        <v>0</v>
      </c>
      <c r="AD273" s="111">
        <f t="shared" si="1269"/>
        <v>0</v>
      </c>
      <c r="AE273" s="111">
        <f t="shared" si="1269"/>
        <v>0</v>
      </c>
      <c r="AF273" s="111">
        <f t="shared" si="1269"/>
        <v>0</v>
      </c>
      <c r="AG273" s="111">
        <f t="shared" si="1269"/>
        <v>0</v>
      </c>
      <c r="AH273" s="111">
        <f t="shared" si="1269"/>
        <v>0</v>
      </c>
      <c r="AI273" s="111">
        <f t="shared" si="1269"/>
        <v>0</v>
      </c>
      <c r="AJ273" s="111">
        <f t="shared" si="1269"/>
        <v>0</v>
      </c>
      <c r="AK273" s="111">
        <f t="shared" si="1269"/>
        <v>0</v>
      </c>
      <c r="AL273" s="111">
        <f t="shared" si="22"/>
        <v>0</v>
      </c>
      <c r="AM273" s="115"/>
      <c r="AN273" s="111">
        <f t="shared" ref="AN273:AW273" si="1270">IF(Q272&gt;0,IF((Q272+AB273)&lt;E$12,Q272+AB273,E$12),0)</f>
        <v>0</v>
      </c>
      <c r="AO273" s="111">
        <f t="shared" si="1270"/>
        <v>0</v>
      </c>
      <c r="AP273" s="111">
        <f t="shared" si="1270"/>
        <v>0</v>
      </c>
      <c r="AQ273" s="111">
        <f t="shared" si="1270"/>
        <v>0</v>
      </c>
      <c r="AR273" s="111">
        <f t="shared" si="1270"/>
        <v>0</v>
      </c>
      <c r="AS273" s="111">
        <f t="shared" si="1270"/>
        <v>0</v>
      </c>
      <c r="AT273" s="111">
        <f t="shared" si="1270"/>
        <v>0</v>
      </c>
      <c r="AU273" s="111">
        <f t="shared" si="1270"/>
        <v>0</v>
      </c>
      <c r="AV273" s="111">
        <f t="shared" si="1270"/>
        <v>0</v>
      </c>
      <c r="AW273" s="111">
        <f t="shared" si="1270"/>
        <v>0</v>
      </c>
      <c r="AX273" s="111">
        <f t="shared" si="24"/>
        <v>0</v>
      </c>
      <c r="AY273" s="111"/>
      <c r="AZ273" s="113">
        <f t="shared" si="25"/>
        <v>0</v>
      </c>
      <c r="BA273" s="111">
        <f t="shared" ref="BA273:BI273" si="1271">IF(R272&lt;=0,0,IF($C273&lt;=SUM($AZ273:AZ273),0,IF(AO273+$C273-SUM($AZ273:AZ273)&gt;R272+AC273,R272+AC273-AO273,$C273-SUM($AZ273:AZ273))))</f>
        <v>0</v>
      </c>
      <c r="BB273" s="111">
        <f t="shared" si="1271"/>
        <v>0</v>
      </c>
      <c r="BC273" s="111">
        <f t="shared" si="1271"/>
        <v>0</v>
      </c>
      <c r="BD273" s="111">
        <f t="shared" si="1271"/>
        <v>0</v>
      </c>
      <c r="BE273" s="111">
        <f t="shared" si="1271"/>
        <v>0</v>
      </c>
      <c r="BF273" s="111">
        <f t="shared" si="1271"/>
        <v>0</v>
      </c>
      <c r="BG273" s="111">
        <f t="shared" si="1271"/>
        <v>0</v>
      </c>
      <c r="BH273" s="111">
        <f t="shared" si="1271"/>
        <v>0</v>
      </c>
      <c r="BI273" s="111">
        <f t="shared" si="1271"/>
        <v>0</v>
      </c>
      <c r="BJ273" s="53"/>
      <c r="BK273" s="53"/>
    </row>
    <row r="274" ht="10.5" customHeight="1">
      <c r="A274" s="107" t="str">
        <f t="shared" si="16"/>
        <v/>
      </c>
      <c r="B274" s="108" t="str">
        <f t="shared" si="17"/>
        <v>#N/A</v>
      </c>
      <c r="C274" s="109" t="str">
        <f t="shared" si="18"/>
        <v/>
      </c>
      <c r="D274" s="110"/>
      <c r="E274" s="111">
        <f t="shared" ref="E274:N274" si="1272">AN274+AZ274</f>
        <v>0</v>
      </c>
      <c r="F274" s="111">
        <f t="shared" si="1272"/>
        <v>0</v>
      </c>
      <c r="G274" s="111">
        <f t="shared" si="1272"/>
        <v>0</v>
      </c>
      <c r="H274" s="111">
        <f t="shared" si="1272"/>
        <v>0</v>
      </c>
      <c r="I274" s="111">
        <f t="shared" si="1272"/>
        <v>0</v>
      </c>
      <c r="J274" s="111">
        <f t="shared" si="1272"/>
        <v>0</v>
      </c>
      <c r="K274" s="111">
        <f t="shared" si="1272"/>
        <v>0</v>
      </c>
      <c r="L274" s="111">
        <f t="shared" si="1272"/>
        <v>0</v>
      </c>
      <c r="M274" s="111">
        <f t="shared" si="1272"/>
        <v>0</v>
      </c>
      <c r="N274" s="111">
        <f t="shared" si="1272"/>
        <v>0</v>
      </c>
      <c r="O274" s="112"/>
      <c r="P274" s="111">
        <f t="shared" si="11"/>
        <v>0</v>
      </c>
      <c r="Q274" s="111">
        <f t="shared" ref="Q274:Z274" si="1273">IF(E$10=0,0,ROUND(Q273-(E274-AB274),2))</f>
        <v>0</v>
      </c>
      <c r="R274" s="111">
        <f t="shared" si="1273"/>
        <v>0</v>
      </c>
      <c r="S274" s="111">
        <f t="shared" si="1273"/>
        <v>0</v>
      </c>
      <c r="T274" s="111">
        <f t="shared" si="1273"/>
        <v>0</v>
      </c>
      <c r="U274" s="111">
        <f t="shared" si="1273"/>
        <v>0</v>
      </c>
      <c r="V274" s="111">
        <f t="shared" si="1273"/>
        <v>0</v>
      </c>
      <c r="W274" s="111">
        <f t="shared" si="1273"/>
        <v>0</v>
      </c>
      <c r="X274" s="111">
        <f t="shared" si="1273"/>
        <v>0</v>
      </c>
      <c r="Y274" s="111">
        <f t="shared" si="1273"/>
        <v>0</v>
      </c>
      <c r="Z274" s="111">
        <f t="shared" si="1273"/>
        <v>0</v>
      </c>
      <c r="AA274" s="114"/>
      <c r="AB274" s="111">
        <f t="shared" ref="AB274:AK274" si="1274">ROUND(Q273*E$11/12,2)</f>
        <v>0</v>
      </c>
      <c r="AC274" s="111">
        <f t="shared" si="1274"/>
        <v>0</v>
      </c>
      <c r="AD274" s="111">
        <f t="shared" si="1274"/>
        <v>0</v>
      </c>
      <c r="AE274" s="111">
        <f t="shared" si="1274"/>
        <v>0</v>
      </c>
      <c r="AF274" s="111">
        <f t="shared" si="1274"/>
        <v>0</v>
      </c>
      <c r="AG274" s="111">
        <f t="shared" si="1274"/>
        <v>0</v>
      </c>
      <c r="AH274" s="111">
        <f t="shared" si="1274"/>
        <v>0</v>
      </c>
      <c r="AI274" s="111">
        <f t="shared" si="1274"/>
        <v>0</v>
      </c>
      <c r="AJ274" s="111">
        <f t="shared" si="1274"/>
        <v>0</v>
      </c>
      <c r="AK274" s="111">
        <f t="shared" si="1274"/>
        <v>0</v>
      </c>
      <c r="AL274" s="111">
        <f t="shared" si="22"/>
        <v>0</v>
      </c>
      <c r="AM274" s="115"/>
      <c r="AN274" s="111">
        <f t="shared" ref="AN274:AW274" si="1275">IF(Q273&gt;0,IF((Q273+AB274)&lt;E$12,Q273+AB274,E$12),0)</f>
        <v>0</v>
      </c>
      <c r="AO274" s="111">
        <f t="shared" si="1275"/>
        <v>0</v>
      </c>
      <c r="AP274" s="111">
        <f t="shared" si="1275"/>
        <v>0</v>
      </c>
      <c r="AQ274" s="111">
        <f t="shared" si="1275"/>
        <v>0</v>
      </c>
      <c r="AR274" s="111">
        <f t="shared" si="1275"/>
        <v>0</v>
      </c>
      <c r="AS274" s="111">
        <f t="shared" si="1275"/>
        <v>0</v>
      </c>
      <c r="AT274" s="111">
        <f t="shared" si="1275"/>
        <v>0</v>
      </c>
      <c r="AU274" s="111">
        <f t="shared" si="1275"/>
        <v>0</v>
      </c>
      <c r="AV274" s="111">
        <f t="shared" si="1275"/>
        <v>0</v>
      </c>
      <c r="AW274" s="111">
        <f t="shared" si="1275"/>
        <v>0</v>
      </c>
      <c r="AX274" s="111">
        <f t="shared" si="24"/>
        <v>0</v>
      </c>
      <c r="AY274" s="111"/>
      <c r="AZ274" s="113">
        <f t="shared" si="25"/>
        <v>0</v>
      </c>
      <c r="BA274" s="111">
        <f t="shared" ref="BA274:BI274" si="1276">IF(R273&lt;=0,0,IF($C274&lt;=SUM($AZ274:AZ274),0,IF(AO274+$C274-SUM($AZ274:AZ274)&gt;R273+AC274,R273+AC274-AO274,$C274-SUM($AZ274:AZ274))))</f>
        <v>0</v>
      </c>
      <c r="BB274" s="111">
        <f t="shared" si="1276"/>
        <v>0</v>
      </c>
      <c r="BC274" s="111">
        <f t="shared" si="1276"/>
        <v>0</v>
      </c>
      <c r="BD274" s="111">
        <f t="shared" si="1276"/>
        <v>0</v>
      </c>
      <c r="BE274" s="111">
        <f t="shared" si="1276"/>
        <v>0</v>
      </c>
      <c r="BF274" s="111">
        <f t="shared" si="1276"/>
        <v>0</v>
      </c>
      <c r="BG274" s="111">
        <f t="shared" si="1276"/>
        <v>0</v>
      </c>
      <c r="BH274" s="111">
        <f t="shared" si="1276"/>
        <v>0</v>
      </c>
      <c r="BI274" s="111">
        <f t="shared" si="1276"/>
        <v>0</v>
      </c>
      <c r="BJ274" s="53"/>
      <c r="BK274" s="53"/>
    </row>
    <row r="275" ht="10.5" customHeight="1">
      <c r="A275" s="107" t="str">
        <f t="shared" si="16"/>
        <v/>
      </c>
      <c r="B275" s="108" t="str">
        <f t="shared" si="17"/>
        <v>#N/A</v>
      </c>
      <c r="C275" s="109" t="str">
        <f t="shared" si="18"/>
        <v/>
      </c>
      <c r="D275" s="110"/>
      <c r="E275" s="111">
        <f t="shared" ref="E275:N275" si="1277">AN275+AZ275</f>
        <v>0</v>
      </c>
      <c r="F275" s="111">
        <f t="shared" si="1277"/>
        <v>0</v>
      </c>
      <c r="G275" s="111">
        <f t="shared" si="1277"/>
        <v>0</v>
      </c>
      <c r="H275" s="111">
        <f t="shared" si="1277"/>
        <v>0</v>
      </c>
      <c r="I275" s="111">
        <f t="shared" si="1277"/>
        <v>0</v>
      </c>
      <c r="J275" s="111">
        <f t="shared" si="1277"/>
        <v>0</v>
      </c>
      <c r="K275" s="111">
        <f t="shared" si="1277"/>
        <v>0</v>
      </c>
      <c r="L275" s="111">
        <f t="shared" si="1277"/>
        <v>0</v>
      </c>
      <c r="M275" s="111">
        <f t="shared" si="1277"/>
        <v>0</v>
      </c>
      <c r="N275" s="111">
        <f t="shared" si="1277"/>
        <v>0</v>
      </c>
      <c r="O275" s="112"/>
      <c r="P275" s="111">
        <f t="shared" si="11"/>
        <v>0</v>
      </c>
      <c r="Q275" s="111">
        <f t="shared" ref="Q275:Z275" si="1278">IF(E$10=0,0,ROUND(Q274-(E275-AB275),2))</f>
        <v>0</v>
      </c>
      <c r="R275" s="111">
        <f t="shared" si="1278"/>
        <v>0</v>
      </c>
      <c r="S275" s="111">
        <f t="shared" si="1278"/>
        <v>0</v>
      </c>
      <c r="T275" s="111">
        <f t="shared" si="1278"/>
        <v>0</v>
      </c>
      <c r="U275" s="111">
        <f t="shared" si="1278"/>
        <v>0</v>
      </c>
      <c r="V275" s="111">
        <f t="shared" si="1278"/>
        <v>0</v>
      </c>
      <c r="W275" s="111">
        <f t="shared" si="1278"/>
        <v>0</v>
      </c>
      <c r="X275" s="111">
        <f t="shared" si="1278"/>
        <v>0</v>
      </c>
      <c r="Y275" s="111">
        <f t="shared" si="1278"/>
        <v>0</v>
      </c>
      <c r="Z275" s="111">
        <f t="shared" si="1278"/>
        <v>0</v>
      </c>
      <c r="AA275" s="114"/>
      <c r="AB275" s="111">
        <f t="shared" ref="AB275:AK275" si="1279">ROUND(Q274*E$11/12,2)</f>
        <v>0</v>
      </c>
      <c r="AC275" s="111">
        <f t="shared" si="1279"/>
        <v>0</v>
      </c>
      <c r="AD275" s="111">
        <f t="shared" si="1279"/>
        <v>0</v>
      </c>
      <c r="AE275" s="111">
        <f t="shared" si="1279"/>
        <v>0</v>
      </c>
      <c r="AF275" s="111">
        <f t="shared" si="1279"/>
        <v>0</v>
      </c>
      <c r="AG275" s="111">
        <f t="shared" si="1279"/>
        <v>0</v>
      </c>
      <c r="AH275" s="111">
        <f t="shared" si="1279"/>
        <v>0</v>
      </c>
      <c r="AI275" s="111">
        <f t="shared" si="1279"/>
        <v>0</v>
      </c>
      <c r="AJ275" s="111">
        <f t="shared" si="1279"/>
        <v>0</v>
      </c>
      <c r="AK275" s="111">
        <f t="shared" si="1279"/>
        <v>0</v>
      </c>
      <c r="AL275" s="111">
        <f t="shared" si="22"/>
        <v>0</v>
      </c>
      <c r="AM275" s="115"/>
      <c r="AN275" s="111">
        <f t="shared" ref="AN275:AW275" si="1280">IF(Q274&gt;0,IF((Q274+AB275)&lt;E$12,Q274+AB275,E$12),0)</f>
        <v>0</v>
      </c>
      <c r="AO275" s="111">
        <f t="shared" si="1280"/>
        <v>0</v>
      </c>
      <c r="AP275" s="111">
        <f t="shared" si="1280"/>
        <v>0</v>
      </c>
      <c r="AQ275" s="111">
        <f t="shared" si="1280"/>
        <v>0</v>
      </c>
      <c r="AR275" s="111">
        <f t="shared" si="1280"/>
        <v>0</v>
      </c>
      <c r="AS275" s="111">
        <f t="shared" si="1280"/>
        <v>0</v>
      </c>
      <c r="AT275" s="111">
        <f t="shared" si="1280"/>
        <v>0</v>
      </c>
      <c r="AU275" s="111">
        <f t="shared" si="1280"/>
        <v>0</v>
      </c>
      <c r="AV275" s="111">
        <f t="shared" si="1280"/>
        <v>0</v>
      </c>
      <c r="AW275" s="111">
        <f t="shared" si="1280"/>
        <v>0</v>
      </c>
      <c r="AX275" s="111">
        <f t="shared" si="24"/>
        <v>0</v>
      </c>
      <c r="AY275" s="111"/>
      <c r="AZ275" s="113">
        <f t="shared" si="25"/>
        <v>0</v>
      </c>
      <c r="BA275" s="111">
        <f t="shared" ref="BA275:BI275" si="1281">IF(R274&lt;=0,0,IF($C275&lt;=SUM($AZ275:AZ275),0,IF(AO275+$C275-SUM($AZ275:AZ275)&gt;R274+AC275,R274+AC275-AO275,$C275-SUM($AZ275:AZ275))))</f>
        <v>0</v>
      </c>
      <c r="BB275" s="111">
        <f t="shared" si="1281"/>
        <v>0</v>
      </c>
      <c r="BC275" s="111">
        <f t="shared" si="1281"/>
        <v>0</v>
      </c>
      <c r="BD275" s="111">
        <f t="shared" si="1281"/>
        <v>0</v>
      </c>
      <c r="BE275" s="111">
        <f t="shared" si="1281"/>
        <v>0</v>
      </c>
      <c r="BF275" s="111">
        <f t="shared" si="1281"/>
        <v>0</v>
      </c>
      <c r="BG275" s="111">
        <f t="shared" si="1281"/>
        <v>0</v>
      </c>
      <c r="BH275" s="111">
        <f t="shared" si="1281"/>
        <v>0</v>
      </c>
      <c r="BI275" s="111">
        <f t="shared" si="1281"/>
        <v>0</v>
      </c>
      <c r="BJ275" s="53"/>
      <c r="BK275" s="53"/>
    </row>
    <row r="276" ht="10.5" customHeight="1">
      <c r="A276" s="107" t="str">
        <f t="shared" si="16"/>
        <v/>
      </c>
      <c r="B276" s="108" t="str">
        <f t="shared" si="17"/>
        <v>#N/A</v>
      </c>
      <c r="C276" s="109" t="str">
        <f t="shared" si="18"/>
        <v/>
      </c>
      <c r="D276" s="110"/>
      <c r="E276" s="111">
        <f t="shared" ref="E276:N276" si="1282">AN276+AZ276</f>
        <v>0</v>
      </c>
      <c r="F276" s="111">
        <f t="shared" si="1282"/>
        <v>0</v>
      </c>
      <c r="G276" s="111">
        <f t="shared" si="1282"/>
        <v>0</v>
      </c>
      <c r="H276" s="111">
        <f t="shared" si="1282"/>
        <v>0</v>
      </c>
      <c r="I276" s="111">
        <f t="shared" si="1282"/>
        <v>0</v>
      </c>
      <c r="J276" s="111">
        <f t="shared" si="1282"/>
        <v>0</v>
      </c>
      <c r="K276" s="111">
        <f t="shared" si="1282"/>
        <v>0</v>
      </c>
      <c r="L276" s="111">
        <f t="shared" si="1282"/>
        <v>0</v>
      </c>
      <c r="M276" s="111">
        <f t="shared" si="1282"/>
        <v>0</v>
      </c>
      <c r="N276" s="111">
        <f t="shared" si="1282"/>
        <v>0</v>
      </c>
      <c r="O276" s="112"/>
      <c r="P276" s="111">
        <f t="shared" si="11"/>
        <v>0</v>
      </c>
      <c r="Q276" s="111">
        <f t="shared" ref="Q276:Z276" si="1283">IF(E$10=0,0,ROUND(Q275-(E276-AB276),2))</f>
        <v>0</v>
      </c>
      <c r="R276" s="111">
        <f t="shared" si="1283"/>
        <v>0</v>
      </c>
      <c r="S276" s="111">
        <f t="shared" si="1283"/>
        <v>0</v>
      </c>
      <c r="T276" s="111">
        <f t="shared" si="1283"/>
        <v>0</v>
      </c>
      <c r="U276" s="111">
        <f t="shared" si="1283"/>
        <v>0</v>
      </c>
      <c r="V276" s="111">
        <f t="shared" si="1283"/>
        <v>0</v>
      </c>
      <c r="W276" s="111">
        <f t="shared" si="1283"/>
        <v>0</v>
      </c>
      <c r="X276" s="111">
        <f t="shared" si="1283"/>
        <v>0</v>
      </c>
      <c r="Y276" s="111">
        <f t="shared" si="1283"/>
        <v>0</v>
      </c>
      <c r="Z276" s="111">
        <f t="shared" si="1283"/>
        <v>0</v>
      </c>
      <c r="AA276" s="114"/>
      <c r="AB276" s="111">
        <f t="shared" ref="AB276:AK276" si="1284">ROUND(Q275*E$11/12,2)</f>
        <v>0</v>
      </c>
      <c r="AC276" s="111">
        <f t="shared" si="1284"/>
        <v>0</v>
      </c>
      <c r="AD276" s="111">
        <f t="shared" si="1284"/>
        <v>0</v>
      </c>
      <c r="AE276" s="111">
        <f t="shared" si="1284"/>
        <v>0</v>
      </c>
      <c r="AF276" s="111">
        <f t="shared" si="1284"/>
        <v>0</v>
      </c>
      <c r="AG276" s="111">
        <f t="shared" si="1284"/>
        <v>0</v>
      </c>
      <c r="AH276" s="111">
        <f t="shared" si="1284"/>
        <v>0</v>
      </c>
      <c r="AI276" s="111">
        <f t="shared" si="1284"/>
        <v>0</v>
      </c>
      <c r="AJ276" s="111">
        <f t="shared" si="1284"/>
        <v>0</v>
      </c>
      <c r="AK276" s="111">
        <f t="shared" si="1284"/>
        <v>0</v>
      </c>
      <c r="AL276" s="111">
        <f t="shared" si="22"/>
        <v>0</v>
      </c>
      <c r="AM276" s="115"/>
      <c r="AN276" s="111">
        <f t="shared" ref="AN276:AW276" si="1285">IF(Q275&gt;0,IF((Q275+AB276)&lt;E$12,Q275+AB276,E$12),0)</f>
        <v>0</v>
      </c>
      <c r="AO276" s="111">
        <f t="shared" si="1285"/>
        <v>0</v>
      </c>
      <c r="AP276" s="111">
        <f t="shared" si="1285"/>
        <v>0</v>
      </c>
      <c r="AQ276" s="111">
        <f t="shared" si="1285"/>
        <v>0</v>
      </c>
      <c r="AR276" s="111">
        <f t="shared" si="1285"/>
        <v>0</v>
      </c>
      <c r="AS276" s="111">
        <f t="shared" si="1285"/>
        <v>0</v>
      </c>
      <c r="AT276" s="111">
        <f t="shared" si="1285"/>
        <v>0</v>
      </c>
      <c r="AU276" s="111">
        <f t="shared" si="1285"/>
        <v>0</v>
      </c>
      <c r="AV276" s="111">
        <f t="shared" si="1285"/>
        <v>0</v>
      </c>
      <c r="AW276" s="111">
        <f t="shared" si="1285"/>
        <v>0</v>
      </c>
      <c r="AX276" s="111">
        <f t="shared" si="24"/>
        <v>0</v>
      </c>
      <c r="AY276" s="111"/>
      <c r="AZ276" s="113">
        <f t="shared" si="25"/>
        <v>0</v>
      </c>
      <c r="BA276" s="111">
        <f t="shared" ref="BA276:BI276" si="1286">IF(R275&lt;=0,0,IF($C276&lt;=SUM($AZ276:AZ276),0,IF(AO276+$C276-SUM($AZ276:AZ276)&gt;R275+AC276,R275+AC276-AO276,$C276-SUM($AZ276:AZ276))))</f>
        <v>0</v>
      </c>
      <c r="BB276" s="111">
        <f t="shared" si="1286"/>
        <v>0</v>
      </c>
      <c r="BC276" s="111">
        <f t="shared" si="1286"/>
        <v>0</v>
      </c>
      <c r="BD276" s="111">
        <f t="shared" si="1286"/>
        <v>0</v>
      </c>
      <c r="BE276" s="111">
        <f t="shared" si="1286"/>
        <v>0</v>
      </c>
      <c r="BF276" s="111">
        <f t="shared" si="1286"/>
        <v>0</v>
      </c>
      <c r="BG276" s="111">
        <f t="shared" si="1286"/>
        <v>0</v>
      </c>
      <c r="BH276" s="111">
        <f t="shared" si="1286"/>
        <v>0</v>
      </c>
      <c r="BI276" s="111">
        <f t="shared" si="1286"/>
        <v>0</v>
      </c>
      <c r="BJ276" s="53"/>
      <c r="BK276" s="53"/>
    </row>
    <row r="277" ht="10.5" customHeight="1">
      <c r="A277" s="107" t="str">
        <f t="shared" si="16"/>
        <v/>
      </c>
      <c r="B277" s="108" t="str">
        <f t="shared" si="17"/>
        <v>#N/A</v>
      </c>
      <c r="C277" s="109" t="str">
        <f t="shared" si="18"/>
        <v/>
      </c>
      <c r="D277" s="110"/>
      <c r="E277" s="111">
        <f t="shared" ref="E277:N277" si="1287">AN277+AZ277</f>
        <v>0</v>
      </c>
      <c r="F277" s="111">
        <f t="shared" si="1287"/>
        <v>0</v>
      </c>
      <c r="G277" s="111">
        <f t="shared" si="1287"/>
        <v>0</v>
      </c>
      <c r="H277" s="111">
        <f t="shared" si="1287"/>
        <v>0</v>
      </c>
      <c r="I277" s="111">
        <f t="shared" si="1287"/>
        <v>0</v>
      </c>
      <c r="J277" s="111">
        <f t="shared" si="1287"/>
        <v>0</v>
      </c>
      <c r="K277" s="111">
        <f t="shared" si="1287"/>
        <v>0</v>
      </c>
      <c r="L277" s="111">
        <f t="shared" si="1287"/>
        <v>0</v>
      </c>
      <c r="M277" s="111">
        <f t="shared" si="1287"/>
        <v>0</v>
      </c>
      <c r="N277" s="111">
        <f t="shared" si="1287"/>
        <v>0</v>
      </c>
      <c r="O277" s="112"/>
      <c r="P277" s="111">
        <f t="shared" si="11"/>
        <v>0</v>
      </c>
      <c r="Q277" s="111">
        <f t="shared" ref="Q277:Z277" si="1288">IF(E$10=0,0,ROUND(Q276-(E277-AB277),2))</f>
        <v>0</v>
      </c>
      <c r="R277" s="111">
        <f t="shared" si="1288"/>
        <v>0</v>
      </c>
      <c r="S277" s="111">
        <f t="shared" si="1288"/>
        <v>0</v>
      </c>
      <c r="T277" s="111">
        <f t="shared" si="1288"/>
        <v>0</v>
      </c>
      <c r="U277" s="111">
        <f t="shared" si="1288"/>
        <v>0</v>
      </c>
      <c r="V277" s="111">
        <f t="shared" si="1288"/>
        <v>0</v>
      </c>
      <c r="W277" s="111">
        <f t="shared" si="1288"/>
        <v>0</v>
      </c>
      <c r="X277" s="111">
        <f t="shared" si="1288"/>
        <v>0</v>
      </c>
      <c r="Y277" s="111">
        <f t="shared" si="1288"/>
        <v>0</v>
      </c>
      <c r="Z277" s="111">
        <f t="shared" si="1288"/>
        <v>0</v>
      </c>
      <c r="AA277" s="114"/>
      <c r="AB277" s="111">
        <f t="shared" ref="AB277:AK277" si="1289">ROUND(Q276*E$11/12,2)</f>
        <v>0</v>
      </c>
      <c r="AC277" s="111">
        <f t="shared" si="1289"/>
        <v>0</v>
      </c>
      <c r="AD277" s="111">
        <f t="shared" si="1289"/>
        <v>0</v>
      </c>
      <c r="AE277" s="111">
        <f t="shared" si="1289"/>
        <v>0</v>
      </c>
      <c r="AF277" s="111">
        <f t="shared" si="1289"/>
        <v>0</v>
      </c>
      <c r="AG277" s="111">
        <f t="shared" si="1289"/>
        <v>0</v>
      </c>
      <c r="AH277" s="111">
        <f t="shared" si="1289"/>
        <v>0</v>
      </c>
      <c r="AI277" s="111">
        <f t="shared" si="1289"/>
        <v>0</v>
      </c>
      <c r="AJ277" s="111">
        <f t="shared" si="1289"/>
        <v>0</v>
      </c>
      <c r="AK277" s="111">
        <f t="shared" si="1289"/>
        <v>0</v>
      </c>
      <c r="AL277" s="111">
        <f t="shared" si="22"/>
        <v>0</v>
      </c>
      <c r="AM277" s="115"/>
      <c r="AN277" s="111">
        <f t="shared" ref="AN277:AW277" si="1290">IF(Q276&gt;0,IF((Q276+AB277)&lt;E$12,Q276+AB277,E$12),0)</f>
        <v>0</v>
      </c>
      <c r="AO277" s="111">
        <f t="shared" si="1290"/>
        <v>0</v>
      </c>
      <c r="AP277" s="111">
        <f t="shared" si="1290"/>
        <v>0</v>
      </c>
      <c r="AQ277" s="111">
        <f t="shared" si="1290"/>
        <v>0</v>
      </c>
      <c r="AR277" s="111">
        <f t="shared" si="1290"/>
        <v>0</v>
      </c>
      <c r="AS277" s="111">
        <f t="shared" si="1290"/>
        <v>0</v>
      </c>
      <c r="AT277" s="111">
        <f t="shared" si="1290"/>
        <v>0</v>
      </c>
      <c r="AU277" s="111">
        <f t="shared" si="1290"/>
        <v>0</v>
      </c>
      <c r="AV277" s="111">
        <f t="shared" si="1290"/>
        <v>0</v>
      </c>
      <c r="AW277" s="111">
        <f t="shared" si="1290"/>
        <v>0</v>
      </c>
      <c r="AX277" s="111">
        <f t="shared" si="24"/>
        <v>0</v>
      </c>
      <c r="AY277" s="111"/>
      <c r="AZ277" s="113">
        <f t="shared" si="25"/>
        <v>0</v>
      </c>
      <c r="BA277" s="111">
        <f t="shared" ref="BA277:BI277" si="1291">IF(R276&lt;=0,0,IF($C277&lt;=SUM($AZ277:AZ277),0,IF(AO277+$C277-SUM($AZ277:AZ277)&gt;R276+AC277,R276+AC277-AO277,$C277-SUM($AZ277:AZ277))))</f>
        <v>0</v>
      </c>
      <c r="BB277" s="111">
        <f t="shared" si="1291"/>
        <v>0</v>
      </c>
      <c r="BC277" s="111">
        <f t="shared" si="1291"/>
        <v>0</v>
      </c>
      <c r="BD277" s="111">
        <f t="shared" si="1291"/>
        <v>0</v>
      </c>
      <c r="BE277" s="111">
        <f t="shared" si="1291"/>
        <v>0</v>
      </c>
      <c r="BF277" s="111">
        <f t="shared" si="1291"/>
        <v>0</v>
      </c>
      <c r="BG277" s="111">
        <f t="shared" si="1291"/>
        <v>0</v>
      </c>
      <c r="BH277" s="111">
        <f t="shared" si="1291"/>
        <v>0</v>
      </c>
      <c r="BI277" s="111">
        <f t="shared" si="1291"/>
        <v>0</v>
      </c>
      <c r="BJ277" s="53"/>
      <c r="BK277" s="53"/>
    </row>
    <row r="278" ht="10.5" customHeight="1">
      <c r="A278" s="107" t="str">
        <f t="shared" si="16"/>
        <v/>
      </c>
      <c r="B278" s="108" t="str">
        <f t="shared" si="17"/>
        <v>#N/A</v>
      </c>
      <c r="C278" s="109" t="str">
        <f t="shared" si="18"/>
        <v/>
      </c>
      <c r="D278" s="110"/>
      <c r="E278" s="111">
        <f t="shared" ref="E278:N278" si="1292">AN278+AZ278</f>
        <v>0</v>
      </c>
      <c r="F278" s="111">
        <f t="shared" si="1292"/>
        <v>0</v>
      </c>
      <c r="G278" s="111">
        <f t="shared" si="1292"/>
        <v>0</v>
      </c>
      <c r="H278" s="111">
        <f t="shared" si="1292"/>
        <v>0</v>
      </c>
      <c r="I278" s="111">
        <f t="shared" si="1292"/>
        <v>0</v>
      </c>
      <c r="J278" s="111">
        <f t="shared" si="1292"/>
        <v>0</v>
      </c>
      <c r="K278" s="111">
        <f t="shared" si="1292"/>
        <v>0</v>
      </c>
      <c r="L278" s="111">
        <f t="shared" si="1292"/>
        <v>0</v>
      </c>
      <c r="M278" s="111">
        <f t="shared" si="1292"/>
        <v>0</v>
      </c>
      <c r="N278" s="111">
        <f t="shared" si="1292"/>
        <v>0</v>
      </c>
      <c r="O278" s="112"/>
      <c r="P278" s="111">
        <f t="shared" si="11"/>
        <v>0</v>
      </c>
      <c r="Q278" s="111">
        <f t="shared" ref="Q278:Z278" si="1293">IF(E$10=0,0,ROUND(Q277-(E278-AB278),2))</f>
        <v>0</v>
      </c>
      <c r="R278" s="111">
        <f t="shared" si="1293"/>
        <v>0</v>
      </c>
      <c r="S278" s="111">
        <f t="shared" si="1293"/>
        <v>0</v>
      </c>
      <c r="T278" s="111">
        <f t="shared" si="1293"/>
        <v>0</v>
      </c>
      <c r="U278" s="111">
        <f t="shared" si="1293"/>
        <v>0</v>
      </c>
      <c r="V278" s="111">
        <f t="shared" si="1293"/>
        <v>0</v>
      </c>
      <c r="W278" s="111">
        <f t="shared" si="1293"/>
        <v>0</v>
      </c>
      <c r="X278" s="111">
        <f t="shared" si="1293"/>
        <v>0</v>
      </c>
      <c r="Y278" s="111">
        <f t="shared" si="1293"/>
        <v>0</v>
      </c>
      <c r="Z278" s="111">
        <f t="shared" si="1293"/>
        <v>0</v>
      </c>
      <c r="AA278" s="114"/>
      <c r="AB278" s="111">
        <f t="shared" ref="AB278:AK278" si="1294">ROUND(Q277*E$11/12,2)</f>
        <v>0</v>
      </c>
      <c r="AC278" s="111">
        <f t="shared" si="1294"/>
        <v>0</v>
      </c>
      <c r="AD278" s="111">
        <f t="shared" si="1294"/>
        <v>0</v>
      </c>
      <c r="AE278" s="111">
        <f t="shared" si="1294"/>
        <v>0</v>
      </c>
      <c r="AF278" s="111">
        <f t="shared" si="1294"/>
        <v>0</v>
      </c>
      <c r="AG278" s="111">
        <f t="shared" si="1294"/>
        <v>0</v>
      </c>
      <c r="AH278" s="111">
        <f t="shared" si="1294"/>
        <v>0</v>
      </c>
      <c r="AI278" s="111">
        <f t="shared" si="1294"/>
        <v>0</v>
      </c>
      <c r="AJ278" s="111">
        <f t="shared" si="1294"/>
        <v>0</v>
      </c>
      <c r="AK278" s="111">
        <f t="shared" si="1294"/>
        <v>0</v>
      </c>
      <c r="AL278" s="111">
        <f t="shared" si="22"/>
        <v>0</v>
      </c>
      <c r="AM278" s="115"/>
      <c r="AN278" s="111">
        <f t="shared" ref="AN278:AW278" si="1295">IF(Q277&gt;0,IF((Q277+AB278)&lt;E$12,Q277+AB278,E$12),0)</f>
        <v>0</v>
      </c>
      <c r="AO278" s="111">
        <f t="shared" si="1295"/>
        <v>0</v>
      </c>
      <c r="AP278" s="111">
        <f t="shared" si="1295"/>
        <v>0</v>
      </c>
      <c r="AQ278" s="111">
        <f t="shared" si="1295"/>
        <v>0</v>
      </c>
      <c r="AR278" s="111">
        <f t="shared" si="1295"/>
        <v>0</v>
      </c>
      <c r="AS278" s="111">
        <f t="shared" si="1295"/>
        <v>0</v>
      </c>
      <c r="AT278" s="111">
        <f t="shared" si="1295"/>
        <v>0</v>
      </c>
      <c r="AU278" s="111">
        <f t="shared" si="1295"/>
        <v>0</v>
      </c>
      <c r="AV278" s="111">
        <f t="shared" si="1295"/>
        <v>0</v>
      </c>
      <c r="AW278" s="111">
        <f t="shared" si="1295"/>
        <v>0</v>
      </c>
      <c r="AX278" s="111">
        <f t="shared" si="24"/>
        <v>0</v>
      </c>
      <c r="AY278" s="111"/>
      <c r="AZ278" s="113">
        <f t="shared" si="25"/>
        <v>0</v>
      </c>
      <c r="BA278" s="111">
        <f t="shared" ref="BA278:BI278" si="1296">IF(R277&lt;=0,0,IF($C278&lt;=SUM($AZ278:AZ278),0,IF(AO278+$C278-SUM($AZ278:AZ278)&gt;R277+AC278,R277+AC278-AO278,$C278-SUM($AZ278:AZ278))))</f>
        <v>0</v>
      </c>
      <c r="BB278" s="111">
        <f t="shared" si="1296"/>
        <v>0</v>
      </c>
      <c r="BC278" s="111">
        <f t="shared" si="1296"/>
        <v>0</v>
      </c>
      <c r="BD278" s="111">
        <f t="shared" si="1296"/>
        <v>0</v>
      </c>
      <c r="BE278" s="111">
        <f t="shared" si="1296"/>
        <v>0</v>
      </c>
      <c r="BF278" s="111">
        <f t="shared" si="1296"/>
        <v>0</v>
      </c>
      <c r="BG278" s="111">
        <f t="shared" si="1296"/>
        <v>0</v>
      </c>
      <c r="BH278" s="111">
        <f t="shared" si="1296"/>
        <v>0</v>
      </c>
      <c r="BI278" s="111">
        <f t="shared" si="1296"/>
        <v>0</v>
      </c>
      <c r="BJ278" s="53"/>
      <c r="BK278" s="53"/>
    </row>
    <row r="279" ht="10.5" customHeight="1">
      <c r="A279" s="107" t="str">
        <f t="shared" si="16"/>
        <v/>
      </c>
      <c r="B279" s="108" t="str">
        <f t="shared" si="17"/>
        <v>#N/A</v>
      </c>
      <c r="C279" s="109" t="str">
        <f t="shared" si="18"/>
        <v/>
      </c>
      <c r="D279" s="110"/>
      <c r="E279" s="111">
        <f t="shared" ref="E279:N279" si="1297">AN279+AZ279</f>
        <v>0</v>
      </c>
      <c r="F279" s="111">
        <f t="shared" si="1297"/>
        <v>0</v>
      </c>
      <c r="G279" s="111">
        <f t="shared" si="1297"/>
        <v>0</v>
      </c>
      <c r="H279" s="111">
        <f t="shared" si="1297"/>
        <v>0</v>
      </c>
      <c r="I279" s="111">
        <f t="shared" si="1297"/>
        <v>0</v>
      </c>
      <c r="J279" s="111">
        <f t="shared" si="1297"/>
        <v>0</v>
      </c>
      <c r="K279" s="111">
        <f t="shared" si="1297"/>
        <v>0</v>
      </c>
      <c r="L279" s="111">
        <f t="shared" si="1297"/>
        <v>0</v>
      </c>
      <c r="M279" s="111">
        <f t="shared" si="1297"/>
        <v>0</v>
      </c>
      <c r="N279" s="111">
        <f t="shared" si="1297"/>
        <v>0</v>
      </c>
      <c r="O279" s="112"/>
      <c r="P279" s="111">
        <f t="shared" si="11"/>
        <v>0</v>
      </c>
      <c r="Q279" s="111">
        <f t="shared" ref="Q279:Z279" si="1298">IF(E$10=0,0,ROUND(Q278-(E279-AB279),2))</f>
        <v>0</v>
      </c>
      <c r="R279" s="111">
        <f t="shared" si="1298"/>
        <v>0</v>
      </c>
      <c r="S279" s="111">
        <f t="shared" si="1298"/>
        <v>0</v>
      </c>
      <c r="T279" s="111">
        <f t="shared" si="1298"/>
        <v>0</v>
      </c>
      <c r="U279" s="111">
        <f t="shared" si="1298"/>
        <v>0</v>
      </c>
      <c r="V279" s="111">
        <f t="shared" si="1298"/>
        <v>0</v>
      </c>
      <c r="W279" s="111">
        <f t="shared" si="1298"/>
        <v>0</v>
      </c>
      <c r="X279" s="111">
        <f t="shared" si="1298"/>
        <v>0</v>
      </c>
      <c r="Y279" s="111">
        <f t="shared" si="1298"/>
        <v>0</v>
      </c>
      <c r="Z279" s="111">
        <f t="shared" si="1298"/>
        <v>0</v>
      </c>
      <c r="AA279" s="114"/>
      <c r="AB279" s="111">
        <f t="shared" ref="AB279:AK279" si="1299">ROUND(Q278*E$11/12,2)</f>
        <v>0</v>
      </c>
      <c r="AC279" s="111">
        <f t="shared" si="1299"/>
        <v>0</v>
      </c>
      <c r="AD279" s="111">
        <f t="shared" si="1299"/>
        <v>0</v>
      </c>
      <c r="AE279" s="111">
        <f t="shared" si="1299"/>
        <v>0</v>
      </c>
      <c r="AF279" s="111">
        <f t="shared" si="1299"/>
        <v>0</v>
      </c>
      <c r="AG279" s="111">
        <f t="shared" si="1299"/>
        <v>0</v>
      </c>
      <c r="AH279" s="111">
        <f t="shared" si="1299"/>
        <v>0</v>
      </c>
      <c r="AI279" s="111">
        <f t="shared" si="1299"/>
        <v>0</v>
      </c>
      <c r="AJ279" s="111">
        <f t="shared" si="1299"/>
        <v>0</v>
      </c>
      <c r="AK279" s="111">
        <f t="shared" si="1299"/>
        <v>0</v>
      </c>
      <c r="AL279" s="111">
        <f t="shared" si="22"/>
        <v>0</v>
      </c>
      <c r="AM279" s="115"/>
      <c r="AN279" s="111">
        <f t="shared" ref="AN279:AW279" si="1300">IF(Q278&gt;0,IF((Q278+AB279)&lt;E$12,Q278+AB279,E$12),0)</f>
        <v>0</v>
      </c>
      <c r="AO279" s="111">
        <f t="shared" si="1300"/>
        <v>0</v>
      </c>
      <c r="AP279" s="111">
        <f t="shared" si="1300"/>
        <v>0</v>
      </c>
      <c r="AQ279" s="111">
        <f t="shared" si="1300"/>
        <v>0</v>
      </c>
      <c r="AR279" s="111">
        <f t="shared" si="1300"/>
        <v>0</v>
      </c>
      <c r="AS279" s="111">
        <f t="shared" si="1300"/>
        <v>0</v>
      </c>
      <c r="AT279" s="111">
        <f t="shared" si="1300"/>
        <v>0</v>
      </c>
      <c r="AU279" s="111">
        <f t="shared" si="1300"/>
        <v>0</v>
      </c>
      <c r="AV279" s="111">
        <f t="shared" si="1300"/>
        <v>0</v>
      </c>
      <c r="AW279" s="111">
        <f t="shared" si="1300"/>
        <v>0</v>
      </c>
      <c r="AX279" s="111">
        <f t="shared" si="24"/>
        <v>0</v>
      </c>
      <c r="AY279" s="111"/>
      <c r="AZ279" s="113">
        <f t="shared" si="25"/>
        <v>0</v>
      </c>
      <c r="BA279" s="111">
        <f t="shared" ref="BA279:BI279" si="1301">IF(R278&lt;=0,0,IF($C279&lt;=SUM($AZ279:AZ279),0,IF(AO279+$C279-SUM($AZ279:AZ279)&gt;R278+AC279,R278+AC279-AO279,$C279-SUM($AZ279:AZ279))))</f>
        <v>0</v>
      </c>
      <c r="BB279" s="111">
        <f t="shared" si="1301"/>
        <v>0</v>
      </c>
      <c r="BC279" s="111">
        <f t="shared" si="1301"/>
        <v>0</v>
      </c>
      <c r="BD279" s="111">
        <f t="shared" si="1301"/>
        <v>0</v>
      </c>
      <c r="BE279" s="111">
        <f t="shared" si="1301"/>
        <v>0</v>
      </c>
      <c r="BF279" s="111">
        <f t="shared" si="1301"/>
        <v>0</v>
      </c>
      <c r="BG279" s="111">
        <f t="shared" si="1301"/>
        <v>0</v>
      </c>
      <c r="BH279" s="111">
        <f t="shared" si="1301"/>
        <v>0</v>
      </c>
      <c r="BI279" s="111">
        <f t="shared" si="1301"/>
        <v>0</v>
      </c>
      <c r="BJ279" s="53"/>
      <c r="BK279" s="53"/>
    </row>
    <row r="280" ht="10.5" customHeight="1">
      <c r="A280" s="107" t="str">
        <f t="shared" si="16"/>
        <v/>
      </c>
      <c r="B280" s="108" t="str">
        <f t="shared" si="17"/>
        <v>#N/A</v>
      </c>
      <c r="C280" s="109" t="str">
        <f t="shared" si="18"/>
        <v/>
      </c>
      <c r="D280" s="110"/>
      <c r="E280" s="111">
        <f t="shared" ref="E280:N280" si="1302">AN280+AZ280</f>
        <v>0</v>
      </c>
      <c r="F280" s="111">
        <f t="shared" si="1302"/>
        <v>0</v>
      </c>
      <c r="G280" s="111">
        <f t="shared" si="1302"/>
        <v>0</v>
      </c>
      <c r="H280" s="111">
        <f t="shared" si="1302"/>
        <v>0</v>
      </c>
      <c r="I280" s="111">
        <f t="shared" si="1302"/>
        <v>0</v>
      </c>
      <c r="J280" s="111">
        <f t="shared" si="1302"/>
        <v>0</v>
      </c>
      <c r="K280" s="111">
        <f t="shared" si="1302"/>
        <v>0</v>
      </c>
      <c r="L280" s="111">
        <f t="shared" si="1302"/>
        <v>0</v>
      </c>
      <c r="M280" s="111">
        <f t="shared" si="1302"/>
        <v>0</v>
      </c>
      <c r="N280" s="111">
        <f t="shared" si="1302"/>
        <v>0</v>
      </c>
      <c r="O280" s="112"/>
      <c r="P280" s="111">
        <f t="shared" si="11"/>
        <v>0</v>
      </c>
      <c r="Q280" s="111">
        <f t="shared" ref="Q280:Z280" si="1303">IF(E$10=0,0,ROUND(Q279-(E280-AB280),2))</f>
        <v>0</v>
      </c>
      <c r="R280" s="111">
        <f t="shared" si="1303"/>
        <v>0</v>
      </c>
      <c r="S280" s="111">
        <f t="shared" si="1303"/>
        <v>0</v>
      </c>
      <c r="T280" s="111">
        <f t="shared" si="1303"/>
        <v>0</v>
      </c>
      <c r="U280" s="111">
        <f t="shared" si="1303"/>
        <v>0</v>
      </c>
      <c r="V280" s="111">
        <f t="shared" si="1303"/>
        <v>0</v>
      </c>
      <c r="W280" s="111">
        <f t="shared" si="1303"/>
        <v>0</v>
      </c>
      <c r="X280" s="111">
        <f t="shared" si="1303"/>
        <v>0</v>
      </c>
      <c r="Y280" s="111">
        <f t="shared" si="1303"/>
        <v>0</v>
      </c>
      <c r="Z280" s="111">
        <f t="shared" si="1303"/>
        <v>0</v>
      </c>
      <c r="AA280" s="114"/>
      <c r="AB280" s="111">
        <f t="shared" ref="AB280:AK280" si="1304">ROUND(Q279*E$11/12,2)</f>
        <v>0</v>
      </c>
      <c r="AC280" s="111">
        <f t="shared" si="1304"/>
        <v>0</v>
      </c>
      <c r="AD280" s="111">
        <f t="shared" si="1304"/>
        <v>0</v>
      </c>
      <c r="AE280" s="111">
        <f t="shared" si="1304"/>
        <v>0</v>
      </c>
      <c r="AF280" s="111">
        <f t="shared" si="1304"/>
        <v>0</v>
      </c>
      <c r="AG280" s="111">
        <f t="shared" si="1304"/>
        <v>0</v>
      </c>
      <c r="AH280" s="111">
        <f t="shared" si="1304"/>
        <v>0</v>
      </c>
      <c r="AI280" s="111">
        <f t="shared" si="1304"/>
        <v>0</v>
      </c>
      <c r="AJ280" s="111">
        <f t="shared" si="1304"/>
        <v>0</v>
      </c>
      <c r="AK280" s="111">
        <f t="shared" si="1304"/>
        <v>0</v>
      </c>
      <c r="AL280" s="111">
        <f t="shared" si="22"/>
        <v>0</v>
      </c>
      <c r="AM280" s="115"/>
      <c r="AN280" s="111">
        <f t="shared" ref="AN280:AW280" si="1305">IF(Q279&gt;0,IF((Q279+AB280)&lt;E$12,Q279+AB280,E$12),0)</f>
        <v>0</v>
      </c>
      <c r="AO280" s="111">
        <f t="shared" si="1305"/>
        <v>0</v>
      </c>
      <c r="AP280" s="111">
        <f t="shared" si="1305"/>
        <v>0</v>
      </c>
      <c r="AQ280" s="111">
        <f t="shared" si="1305"/>
        <v>0</v>
      </c>
      <c r="AR280" s="111">
        <f t="shared" si="1305"/>
        <v>0</v>
      </c>
      <c r="AS280" s="111">
        <f t="shared" si="1305"/>
        <v>0</v>
      </c>
      <c r="AT280" s="111">
        <f t="shared" si="1305"/>
        <v>0</v>
      </c>
      <c r="AU280" s="111">
        <f t="shared" si="1305"/>
        <v>0</v>
      </c>
      <c r="AV280" s="111">
        <f t="shared" si="1305"/>
        <v>0</v>
      </c>
      <c r="AW280" s="111">
        <f t="shared" si="1305"/>
        <v>0</v>
      </c>
      <c r="AX280" s="111">
        <f t="shared" si="24"/>
        <v>0</v>
      </c>
      <c r="AY280" s="111"/>
      <c r="AZ280" s="113">
        <f t="shared" si="25"/>
        <v>0</v>
      </c>
      <c r="BA280" s="111">
        <f t="shared" ref="BA280:BI280" si="1306">IF(R279&lt;=0,0,IF($C280&lt;=SUM($AZ280:AZ280),0,IF(AO280+$C280-SUM($AZ280:AZ280)&gt;R279+AC280,R279+AC280-AO280,$C280-SUM($AZ280:AZ280))))</f>
        <v>0</v>
      </c>
      <c r="BB280" s="111">
        <f t="shared" si="1306"/>
        <v>0</v>
      </c>
      <c r="BC280" s="111">
        <f t="shared" si="1306"/>
        <v>0</v>
      </c>
      <c r="BD280" s="111">
        <f t="shared" si="1306"/>
        <v>0</v>
      </c>
      <c r="BE280" s="111">
        <f t="shared" si="1306"/>
        <v>0</v>
      </c>
      <c r="BF280" s="111">
        <f t="shared" si="1306"/>
        <v>0</v>
      </c>
      <c r="BG280" s="111">
        <f t="shared" si="1306"/>
        <v>0</v>
      </c>
      <c r="BH280" s="111">
        <f t="shared" si="1306"/>
        <v>0</v>
      </c>
      <c r="BI280" s="111">
        <f t="shared" si="1306"/>
        <v>0</v>
      </c>
      <c r="BJ280" s="53"/>
      <c r="BK280" s="53"/>
    </row>
    <row r="281" ht="10.5" customHeight="1">
      <c r="A281" s="107" t="str">
        <f t="shared" si="16"/>
        <v/>
      </c>
      <c r="B281" s="108" t="str">
        <f t="shared" si="17"/>
        <v>#N/A</v>
      </c>
      <c r="C281" s="109" t="str">
        <f t="shared" si="18"/>
        <v/>
      </c>
      <c r="D281" s="110"/>
      <c r="E281" s="111">
        <f t="shared" ref="E281:N281" si="1307">AN281+AZ281</f>
        <v>0</v>
      </c>
      <c r="F281" s="111">
        <f t="shared" si="1307"/>
        <v>0</v>
      </c>
      <c r="G281" s="111">
        <f t="shared" si="1307"/>
        <v>0</v>
      </c>
      <c r="H281" s="111">
        <f t="shared" si="1307"/>
        <v>0</v>
      </c>
      <c r="I281" s="111">
        <f t="shared" si="1307"/>
        <v>0</v>
      </c>
      <c r="J281" s="111">
        <f t="shared" si="1307"/>
        <v>0</v>
      </c>
      <c r="K281" s="111">
        <f t="shared" si="1307"/>
        <v>0</v>
      </c>
      <c r="L281" s="111">
        <f t="shared" si="1307"/>
        <v>0</v>
      </c>
      <c r="M281" s="111">
        <f t="shared" si="1307"/>
        <v>0</v>
      </c>
      <c r="N281" s="111">
        <f t="shared" si="1307"/>
        <v>0</v>
      </c>
      <c r="O281" s="112"/>
      <c r="P281" s="111">
        <f t="shared" si="11"/>
        <v>0</v>
      </c>
      <c r="Q281" s="111">
        <f t="shared" ref="Q281:Z281" si="1308">IF(E$10=0,0,ROUND(Q280-(E281-AB281),2))</f>
        <v>0</v>
      </c>
      <c r="R281" s="111">
        <f t="shared" si="1308"/>
        <v>0</v>
      </c>
      <c r="S281" s="111">
        <f t="shared" si="1308"/>
        <v>0</v>
      </c>
      <c r="T281" s="111">
        <f t="shared" si="1308"/>
        <v>0</v>
      </c>
      <c r="U281" s="111">
        <f t="shared" si="1308"/>
        <v>0</v>
      </c>
      <c r="V281" s="111">
        <f t="shared" si="1308"/>
        <v>0</v>
      </c>
      <c r="W281" s="111">
        <f t="shared" si="1308"/>
        <v>0</v>
      </c>
      <c r="X281" s="111">
        <f t="shared" si="1308"/>
        <v>0</v>
      </c>
      <c r="Y281" s="111">
        <f t="shared" si="1308"/>
        <v>0</v>
      </c>
      <c r="Z281" s="111">
        <f t="shared" si="1308"/>
        <v>0</v>
      </c>
      <c r="AA281" s="114"/>
      <c r="AB281" s="111">
        <f t="shared" ref="AB281:AK281" si="1309">ROUND(Q280*E$11/12,2)</f>
        <v>0</v>
      </c>
      <c r="AC281" s="111">
        <f t="shared" si="1309"/>
        <v>0</v>
      </c>
      <c r="AD281" s="111">
        <f t="shared" si="1309"/>
        <v>0</v>
      </c>
      <c r="AE281" s="111">
        <f t="shared" si="1309"/>
        <v>0</v>
      </c>
      <c r="AF281" s="111">
        <f t="shared" si="1309"/>
        <v>0</v>
      </c>
      <c r="AG281" s="111">
        <f t="shared" si="1309"/>
        <v>0</v>
      </c>
      <c r="AH281" s="111">
        <f t="shared" si="1309"/>
        <v>0</v>
      </c>
      <c r="AI281" s="111">
        <f t="shared" si="1309"/>
        <v>0</v>
      </c>
      <c r="AJ281" s="111">
        <f t="shared" si="1309"/>
        <v>0</v>
      </c>
      <c r="AK281" s="111">
        <f t="shared" si="1309"/>
        <v>0</v>
      </c>
      <c r="AL281" s="111">
        <f t="shared" si="22"/>
        <v>0</v>
      </c>
      <c r="AM281" s="115"/>
      <c r="AN281" s="111">
        <f t="shared" ref="AN281:AW281" si="1310">IF(Q280&gt;0,IF((Q280+AB281)&lt;E$12,Q280+AB281,E$12),0)</f>
        <v>0</v>
      </c>
      <c r="AO281" s="111">
        <f t="shared" si="1310"/>
        <v>0</v>
      </c>
      <c r="AP281" s="111">
        <f t="shared" si="1310"/>
        <v>0</v>
      </c>
      <c r="AQ281" s="111">
        <f t="shared" si="1310"/>
        <v>0</v>
      </c>
      <c r="AR281" s="111">
        <f t="shared" si="1310"/>
        <v>0</v>
      </c>
      <c r="AS281" s="111">
        <f t="shared" si="1310"/>
        <v>0</v>
      </c>
      <c r="AT281" s="111">
        <f t="shared" si="1310"/>
        <v>0</v>
      </c>
      <c r="AU281" s="111">
        <f t="shared" si="1310"/>
        <v>0</v>
      </c>
      <c r="AV281" s="111">
        <f t="shared" si="1310"/>
        <v>0</v>
      </c>
      <c r="AW281" s="111">
        <f t="shared" si="1310"/>
        <v>0</v>
      </c>
      <c r="AX281" s="111">
        <f t="shared" si="24"/>
        <v>0</v>
      </c>
      <c r="AY281" s="111"/>
      <c r="AZ281" s="113">
        <f t="shared" si="25"/>
        <v>0</v>
      </c>
      <c r="BA281" s="111">
        <f t="shared" ref="BA281:BI281" si="1311">IF(R280&lt;=0,0,IF($C281&lt;=SUM($AZ281:AZ281),0,IF(AO281+$C281-SUM($AZ281:AZ281)&gt;R280+AC281,R280+AC281-AO281,$C281-SUM($AZ281:AZ281))))</f>
        <v>0</v>
      </c>
      <c r="BB281" s="111">
        <f t="shared" si="1311"/>
        <v>0</v>
      </c>
      <c r="BC281" s="111">
        <f t="shared" si="1311"/>
        <v>0</v>
      </c>
      <c r="BD281" s="111">
        <f t="shared" si="1311"/>
        <v>0</v>
      </c>
      <c r="BE281" s="111">
        <f t="shared" si="1311"/>
        <v>0</v>
      </c>
      <c r="BF281" s="111">
        <f t="shared" si="1311"/>
        <v>0</v>
      </c>
      <c r="BG281" s="111">
        <f t="shared" si="1311"/>
        <v>0</v>
      </c>
      <c r="BH281" s="111">
        <f t="shared" si="1311"/>
        <v>0</v>
      </c>
      <c r="BI281" s="111">
        <f t="shared" si="1311"/>
        <v>0</v>
      </c>
      <c r="BJ281" s="53"/>
      <c r="BK281" s="53"/>
    </row>
    <row r="282" ht="10.5" customHeight="1">
      <c r="A282" s="107" t="str">
        <f t="shared" si="16"/>
        <v/>
      </c>
      <c r="B282" s="108" t="str">
        <f t="shared" si="17"/>
        <v>#N/A</v>
      </c>
      <c r="C282" s="109" t="str">
        <f t="shared" si="18"/>
        <v/>
      </c>
      <c r="D282" s="110"/>
      <c r="E282" s="111">
        <f t="shared" ref="E282:N282" si="1312">AN282+AZ282</f>
        <v>0</v>
      </c>
      <c r="F282" s="111">
        <f t="shared" si="1312"/>
        <v>0</v>
      </c>
      <c r="G282" s="111">
        <f t="shared" si="1312"/>
        <v>0</v>
      </c>
      <c r="H282" s="111">
        <f t="shared" si="1312"/>
        <v>0</v>
      </c>
      <c r="I282" s="111">
        <f t="shared" si="1312"/>
        <v>0</v>
      </c>
      <c r="J282" s="111">
        <f t="shared" si="1312"/>
        <v>0</v>
      </c>
      <c r="K282" s="111">
        <f t="shared" si="1312"/>
        <v>0</v>
      </c>
      <c r="L282" s="111">
        <f t="shared" si="1312"/>
        <v>0</v>
      </c>
      <c r="M282" s="111">
        <f t="shared" si="1312"/>
        <v>0</v>
      </c>
      <c r="N282" s="111">
        <f t="shared" si="1312"/>
        <v>0</v>
      </c>
      <c r="O282" s="112"/>
      <c r="P282" s="111">
        <f t="shared" si="11"/>
        <v>0</v>
      </c>
      <c r="Q282" s="111">
        <f t="shared" ref="Q282:Z282" si="1313">IF(E$10=0,0,ROUND(Q281-(E282-AB282),2))</f>
        <v>0</v>
      </c>
      <c r="R282" s="111">
        <f t="shared" si="1313"/>
        <v>0</v>
      </c>
      <c r="S282" s="111">
        <f t="shared" si="1313"/>
        <v>0</v>
      </c>
      <c r="T282" s="111">
        <f t="shared" si="1313"/>
        <v>0</v>
      </c>
      <c r="U282" s="111">
        <f t="shared" si="1313"/>
        <v>0</v>
      </c>
      <c r="V282" s="111">
        <f t="shared" si="1313"/>
        <v>0</v>
      </c>
      <c r="W282" s="111">
        <f t="shared" si="1313"/>
        <v>0</v>
      </c>
      <c r="X282" s="111">
        <f t="shared" si="1313"/>
        <v>0</v>
      </c>
      <c r="Y282" s="111">
        <f t="shared" si="1313"/>
        <v>0</v>
      </c>
      <c r="Z282" s="111">
        <f t="shared" si="1313"/>
        <v>0</v>
      </c>
      <c r="AA282" s="114"/>
      <c r="AB282" s="111">
        <f t="shared" ref="AB282:AK282" si="1314">ROUND(Q281*E$11/12,2)</f>
        <v>0</v>
      </c>
      <c r="AC282" s="111">
        <f t="shared" si="1314"/>
        <v>0</v>
      </c>
      <c r="AD282" s="111">
        <f t="shared" si="1314"/>
        <v>0</v>
      </c>
      <c r="AE282" s="111">
        <f t="shared" si="1314"/>
        <v>0</v>
      </c>
      <c r="AF282" s="111">
        <f t="shared" si="1314"/>
        <v>0</v>
      </c>
      <c r="AG282" s="111">
        <f t="shared" si="1314"/>
        <v>0</v>
      </c>
      <c r="AH282" s="111">
        <f t="shared" si="1314"/>
        <v>0</v>
      </c>
      <c r="AI282" s="111">
        <f t="shared" si="1314"/>
        <v>0</v>
      </c>
      <c r="AJ282" s="111">
        <f t="shared" si="1314"/>
        <v>0</v>
      </c>
      <c r="AK282" s="111">
        <f t="shared" si="1314"/>
        <v>0</v>
      </c>
      <c r="AL282" s="111">
        <f t="shared" si="22"/>
        <v>0</v>
      </c>
      <c r="AM282" s="115"/>
      <c r="AN282" s="111">
        <f t="shared" ref="AN282:AW282" si="1315">IF(Q281&gt;0,IF((Q281+AB282)&lt;E$12,Q281+AB282,E$12),0)</f>
        <v>0</v>
      </c>
      <c r="AO282" s="111">
        <f t="shared" si="1315"/>
        <v>0</v>
      </c>
      <c r="AP282" s="111">
        <f t="shared" si="1315"/>
        <v>0</v>
      </c>
      <c r="AQ282" s="111">
        <f t="shared" si="1315"/>
        <v>0</v>
      </c>
      <c r="AR282" s="111">
        <f t="shared" si="1315"/>
        <v>0</v>
      </c>
      <c r="AS282" s="111">
        <f t="shared" si="1315"/>
        <v>0</v>
      </c>
      <c r="AT282" s="111">
        <f t="shared" si="1315"/>
        <v>0</v>
      </c>
      <c r="AU282" s="111">
        <f t="shared" si="1315"/>
        <v>0</v>
      </c>
      <c r="AV282" s="111">
        <f t="shared" si="1315"/>
        <v>0</v>
      </c>
      <c r="AW282" s="111">
        <f t="shared" si="1315"/>
        <v>0</v>
      </c>
      <c r="AX282" s="111">
        <f t="shared" si="24"/>
        <v>0</v>
      </c>
      <c r="AY282" s="111"/>
      <c r="AZ282" s="113">
        <f t="shared" si="25"/>
        <v>0</v>
      </c>
      <c r="BA282" s="111">
        <f t="shared" ref="BA282:BI282" si="1316">IF(R281&lt;=0,0,IF($C282&lt;=SUM($AZ282:AZ282),0,IF(AO282+$C282-SUM($AZ282:AZ282)&gt;R281+AC282,R281+AC282-AO282,$C282-SUM($AZ282:AZ282))))</f>
        <v>0</v>
      </c>
      <c r="BB282" s="111">
        <f t="shared" si="1316"/>
        <v>0</v>
      </c>
      <c r="BC282" s="111">
        <f t="shared" si="1316"/>
        <v>0</v>
      </c>
      <c r="BD282" s="111">
        <f t="shared" si="1316"/>
        <v>0</v>
      </c>
      <c r="BE282" s="111">
        <f t="shared" si="1316"/>
        <v>0</v>
      </c>
      <c r="BF282" s="111">
        <f t="shared" si="1316"/>
        <v>0</v>
      </c>
      <c r="BG282" s="111">
        <f t="shared" si="1316"/>
        <v>0</v>
      </c>
      <c r="BH282" s="111">
        <f t="shared" si="1316"/>
        <v>0</v>
      </c>
      <c r="BI282" s="111">
        <f t="shared" si="1316"/>
        <v>0</v>
      </c>
      <c r="BJ282" s="53"/>
      <c r="BK282" s="53"/>
    </row>
    <row r="283" ht="10.5" customHeight="1">
      <c r="A283" s="107" t="str">
        <f t="shared" si="16"/>
        <v/>
      </c>
      <c r="B283" s="108" t="str">
        <f t="shared" si="17"/>
        <v>#N/A</v>
      </c>
      <c r="C283" s="109" t="str">
        <f t="shared" si="18"/>
        <v/>
      </c>
      <c r="D283" s="110"/>
      <c r="E283" s="111">
        <f t="shared" ref="E283:N283" si="1317">AN283+AZ283</f>
        <v>0</v>
      </c>
      <c r="F283" s="111">
        <f t="shared" si="1317"/>
        <v>0</v>
      </c>
      <c r="G283" s="111">
        <f t="shared" si="1317"/>
        <v>0</v>
      </c>
      <c r="H283" s="111">
        <f t="shared" si="1317"/>
        <v>0</v>
      </c>
      <c r="I283" s="111">
        <f t="shared" si="1317"/>
        <v>0</v>
      </c>
      <c r="J283" s="111">
        <f t="shared" si="1317"/>
        <v>0</v>
      </c>
      <c r="K283" s="111">
        <f t="shared" si="1317"/>
        <v>0</v>
      </c>
      <c r="L283" s="111">
        <f t="shared" si="1317"/>
        <v>0</v>
      </c>
      <c r="M283" s="111">
        <f t="shared" si="1317"/>
        <v>0</v>
      </c>
      <c r="N283" s="111">
        <f t="shared" si="1317"/>
        <v>0</v>
      </c>
      <c r="O283" s="112"/>
      <c r="P283" s="111">
        <f t="shared" si="11"/>
        <v>0</v>
      </c>
      <c r="Q283" s="111">
        <f t="shared" ref="Q283:Z283" si="1318">IF(E$10=0,0,ROUND(Q282-(E283-AB283),2))</f>
        <v>0</v>
      </c>
      <c r="R283" s="111">
        <f t="shared" si="1318"/>
        <v>0</v>
      </c>
      <c r="S283" s="111">
        <f t="shared" si="1318"/>
        <v>0</v>
      </c>
      <c r="T283" s="111">
        <f t="shared" si="1318"/>
        <v>0</v>
      </c>
      <c r="U283" s="111">
        <f t="shared" si="1318"/>
        <v>0</v>
      </c>
      <c r="V283" s="111">
        <f t="shared" si="1318"/>
        <v>0</v>
      </c>
      <c r="W283" s="111">
        <f t="shared" si="1318"/>
        <v>0</v>
      </c>
      <c r="X283" s="111">
        <f t="shared" si="1318"/>
        <v>0</v>
      </c>
      <c r="Y283" s="111">
        <f t="shared" si="1318"/>
        <v>0</v>
      </c>
      <c r="Z283" s="111">
        <f t="shared" si="1318"/>
        <v>0</v>
      </c>
      <c r="AA283" s="114"/>
      <c r="AB283" s="111">
        <f t="shared" ref="AB283:AK283" si="1319">ROUND(Q282*E$11/12,2)</f>
        <v>0</v>
      </c>
      <c r="AC283" s="111">
        <f t="shared" si="1319"/>
        <v>0</v>
      </c>
      <c r="AD283" s="111">
        <f t="shared" si="1319"/>
        <v>0</v>
      </c>
      <c r="AE283" s="111">
        <f t="shared" si="1319"/>
        <v>0</v>
      </c>
      <c r="AF283" s="111">
        <f t="shared" si="1319"/>
        <v>0</v>
      </c>
      <c r="AG283" s="111">
        <f t="shared" si="1319"/>
        <v>0</v>
      </c>
      <c r="AH283" s="111">
        <f t="shared" si="1319"/>
        <v>0</v>
      </c>
      <c r="AI283" s="111">
        <f t="shared" si="1319"/>
        <v>0</v>
      </c>
      <c r="AJ283" s="111">
        <f t="shared" si="1319"/>
        <v>0</v>
      </c>
      <c r="AK283" s="111">
        <f t="shared" si="1319"/>
        <v>0</v>
      </c>
      <c r="AL283" s="111">
        <f t="shared" si="22"/>
        <v>0</v>
      </c>
      <c r="AM283" s="115"/>
      <c r="AN283" s="111">
        <f t="shared" ref="AN283:AW283" si="1320">IF(Q282&gt;0,IF((Q282+AB283)&lt;E$12,Q282+AB283,E$12),0)</f>
        <v>0</v>
      </c>
      <c r="AO283" s="111">
        <f t="shared" si="1320"/>
        <v>0</v>
      </c>
      <c r="AP283" s="111">
        <f t="shared" si="1320"/>
        <v>0</v>
      </c>
      <c r="AQ283" s="111">
        <f t="shared" si="1320"/>
        <v>0</v>
      </c>
      <c r="AR283" s="111">
        <f t="shared" si="1320"/>
        <v>0</v>
      </c>
      <c r="AS283" s="111">
        <f t="shared" si="1320"/>
        <v>0</v>
      </c>
      <c r="AT283" s="111">
        <f t="shared" si="1320"/>
        <v>0</v>
      </c>
      <c r="AU283" s="111">
        <f t="shared" si="1320"/>
        <v>0</v>
      </c>
      <c r="AV283" s="111">
        <f t="shared" si="1320"/>
        <v>0</v>
      </c>
      <c r="AW283" s="111">
        <f t="shared" si="1320"/>
        <v>0</v>
      </c>
      <c r="AX283" s="111">
        <f t="shared" si="24"/>
        <v>0</v>
      </c>
      <c r="AY283" s="111"/>
      <c r="AZ283" s="113">
        <f t="shared" si="25"/>
        <v>0</v>
      </c>
      <c r="BA283" s="111">
        <f t="shared" ref="BA283:BI283" si="1321">IF(R282&lt;=0,0,IF($C283&lt;=SUM($AZ283:AZ283),0,IF(AO283+$C283-SUM($AZ283:AZ283)&gt;R282+AC283,R282+AC283-AO283,$C283-SUM($AZ283:AZ283))))</f>
        <v>0</v>
      </c>
      <c r="BB283" s="111">
        <f t="shared" si="1321"/>
        <v>0</v>
      </c>
      <c r="BC283" s="111">
        <f t="shared" si="1321"/>
        <v>0</v>
      </c>
      <c r="BD283" s="111">
        <f t="shared" si="1321"/>
        <v>0</v>
      </c>
      <c r="BE283" s="111">
        <f t="shared" si="1321"/>
        <v>0</v>
      </c>
      <c r="BF283" s="111">
        <f t="shared" si="1321"/>
        <v>0</v>
      </c>
      <c r="BG283" s="111">
        <f t="shared" si="1321"/>
        <v>0</v>
      </c>
      <c r="BH283" s="111">
        <f t="shared" si="1321"/>
        <v>0</v>
      </c>
      <c r="BI283" s="111">
        <f t="shared" si="1321"/>
        <v>0</v>
      </c>
      <c r="BJ283" s="53"/>
      <c r="BK283" s="53"/>
    </row>
    <row r="284" ht="10.5" customHeight="1">
      <c r="A284" s="107" t="str">
        <f t="shared" si="16"/>
        <v/>
      </c>
      <c r="B284" s="108" t="str">
        <f t="shared" si="17"/>
        <v>#N/A</v>
      </c>
      <c r="C284" s="109" t="str">
        <f t="shared" si="18"/>
        <v/>
      </c>
      <c r="D284" s="110"/>
      <c r="E284" s="111">
        <f t="shared" ref="E284:N284" si="1322">AN284+AZ284</f>
        <v>0</v>
      </c>
      <c r="F284" s="111">
        <f t="shared" si="1322"/>
        <v>0</v>
      </c>
      <c r="G284" s="111">
        <f t="shared" si="1322"/>
        <v>0</v>
      </c>
      <c r="H284" s="111">
        <f t="shared" si="1322"/>
        <v>0</v>
      </c>
      <c r="I284" s="111">
        <f t="shared" si="1322"/>
        <v>0</v>
      </c>
      <c r="J284" s="111">
        <f t="shared" si="1322"/>
        <v>0</v>
      </c>
      <c r="K284" s="111">
        <f t="shared" si="1322"/>
        <v>0</v>
      </c>
      <c r="L284" s="111">
        <f t="shared" si="1322"/>
        <v>0</v>
      </c>
      <c r="M284" s="111">
        <f t="shared" si="1322"/>
        <v>0</v>
      </c>
      <c r="N284" s="111">
        <f t="shared" si="1322"/>
        <v>0</v>
      </c>
      <c r="O284" s="112"/>
      <c r="P284" s="111">
        <f t="shared" si="11"/>
        <v>0</v>
      </c>
      <c r="Q284" s="111">
        <f t="shared" ref="Q284:Z284" si="1323">IF(E$10=0,0,ROUND(Q283-(E284-AB284),2))</f>
        <v>0</v>
      </c>
      <c r="R284" s="111">
        <f t="shared" si="1323"/>
        <v>0</v>
      </c>
      <c r="S284" s="111">
        <f t="shared" si="1323"/>
        <v>0</v>
      </c>
      <c r="T284" s="111">
        <f t="shared" si="1323"/>
        <v>0</v>
      </c>
      <c r="U284" s="111">
        <f t="shared" si="1323"/>
        <v>0</v>
      </c>
      <c r="V284" s="111">
        <f t="shared" si="1323"/>
        <v>0</v>
      </c>
      <c r="W284" s="111">
        <f t="shared" si="1323"/>
        <v>0</v>
      </c>
      <c r="X284" s="111">
        <f t="shared" si="1323"/>
        <v>0</v>
      </c>
      <c r="Y284" s="111">
        <f t="shared" si="1323"/>
        <v>0</v>
      </c>
      <c r="Z284" s="111">
        <f t="shared" si="1323"/>
        <v>0</v>
      </c>
      <c r="AA284" s="114"/>
      <c r="AB284" s="111">
        <f t="shared" ref="AB284:AK284" si="1324">ROUND(Q283*E$11/12,2)</f>
        <v>0</v>
      </c>
      <c r="AC284" s="111">
        <f t="shared" si="1324"/>
        <v>0</v>
      </c>
      <c r="AD284" s="111">
        <f t="shared" si="1324"/>
        <v>0</v>
      </c>
      <c r="AE284" s="111">
        <f t="shared" si="1324"/>
        <v>0</v>
      </c>
      <c r="AF284" s="111">
        <f t="shared" si="1324"/>
        <v>0</v>
      </c>
      <c r="AG284" s="111">
        <f t="shared" si="1324"/>
        <v>0</v>
      </c>
      <c r="AH284" s="111">
        <f t="shared" si="1324"/>
        <v>0</v>
      </c>
      <c r="AI284" s="111">
        <f t="shared" si="1324"/>
        <v>0</v>
      </c>
      <c r="AJ284" s="111">
        <f t="shared" si="1324"/>
        <v>0</v>
      </c>
      <c r="AK284" s="111">
        <f t="shared" si="1324"/>
        <v>0</v>
      </c>
      <c r="AL284" s="111">
        <f t="shared" si="22"/>
        <v>0</v>
      </c>
      <c r="AM284" s="115"/>
      <c r="AN284" s="111">
        <f t="shared" ref="AN284:AW284" si="1325">IF(Q283&gt;0,IF((Q283+AB284)&lt;E$12,Q283+AB284,E$12),0)</f>
        <v>0</v>
      </c>
      <c r="AO284" s="111">
        <f t="shared" si="1325"/>
        <v>0</v>
      </c>
      <c r="AP284" s="111">
        <f t="shared" si="1325"/>
        <v>0</v>
      </c>
      <c r="AQ284" s="111">
        <f t="shared" si="1325"/>
        <v>0</v>
      </c>
      <c r="AR284" s="111">
        <f t="shared" si="1325"/>
        <v>0</v>
      </c>
      <c r="AS284" s="111">
        <f t="shared" si="1325"/>
        <v>0</v>
      </c>
      <c r="AT284" s="111">
        <f t="shared" si="1325"/>
        <v>0</v>
      </c>
      <c r="AU284" s="111">
        <f t="shared" si="1325"/>
        <v>0</v>
      </c>
      <c r="AV284" s="111">
        <f t="shared" si="1325"/>
        <v>0</v>
      </c>
      <c r="AW284" s="111">
        <f t="shared" si="1325"/>
        <v>0</v>
      </c>
      <c r="AX284" s="111">
        <f t="shared" si="24"/>
        <v>0</v>
      </c>
      <c r="AY284" s="111"/>
      <c r="AZ284" s="113">
        <f t="shared" si="25"/>
        <v>0</v>
      </c>
      <c r="BA284" s="111">
        <f t="shared" ref="BA284:BI284" si="1326">IF(R283&lt;=0,0,IF($C284&lt;=SUM($AZ284:AZ284),0,IF(AO284+$C284-SUM($AZ284:AZ284)&gt;R283+AC284,R283+AC284-AO284,$C284-SUM($AZ284:AZ284))))</f>
        <v>0</v>
      </c>
      <c r="BB284" s="111">
        <f t="shared" si="1326"/>
        <v>0</v>
      </c>
      <c r="BC284" s="111">
        <f t="shared" si="1326"/>
        <v>0</v>
      </c>
      <c r="BD284" s="111">
        <f t="shared" si="1326"/>
        <v>0</v>
      </c>
      <c r="BE284" s="111">
        <f t="shared" si="1326"/>
        <v>0</v>
      </c>
      <c r="BF284" s="111">
        <f t="shared" si="1326"/>
        <v>0</v>
      </c>
      <c r="BG284" s="111">
        <f t="shared" si="1326"/>
        <v>0</v>
      </c>
      <c r="BH284" s="111">
        <f t="shared" si="1326"/>
        <v>0</v>
      </c>
      <c r="BI284" s="111">
        <f t="shared" si="1326"/>
        <v>0</v>
      </c>
      <c r="BJ284" s="53"/>
      <c r="BK284" s="53"/>
    </row>
    <row r="285" ht="10.5" customHeight="1">
      <c r="A285" s="107" t="str">
        <f t="shared" si="16"/>
        <v/>
      </c>
      <c r="B285" s="108" t="str">
        <f t="shared" si="17"/>
        <v>#N/A</v>
      </c>
      <c r="C285" s="109" t="str">
        <f t="shared" si="18"/>
        <v/>
      </c>
      <c r="D285" s="110"/>
      <c r="E285" s="111">
        <f t="shared" ref="E285:N285" si="1327">AN285+AZ285</f>
        <v>0</v>
      </c>
      <c r="F285" s="111">
        <f t="shared" si="1327"/>
        <v>0</v>
      </c>
      <c r="G285" s="111">
        <f t="shared" si="1327"/>
        <v>0</v>
      </c>
      <c r="H285" s="111">
        <f t="shared" si="1327"/>
        <v>0</v>
      </c>
      <c r="I285" s="111">
        <f t="shared" si="1327"/>
        <v>0</v>
      </c>
      <c r="J285" s="111">
        <f t="shared" si="1327"/>
        <v>0</v>
      </c>
      <c r="K285" s="111">
        <f t="shared" si="1327"/>
        <v>0</v>
      </c>
      <c r="L285" s="111">
        <f t="shared" si="1327"/>
        <v>0</v>
      </c>
      <c r="M285" s="111">
        <f t="shared" si="1327"/>
        <v>0</v>
      </c>
      <c r="N285" s="111">
        <f t="shared" si="1327"/>
        <v>0</v>
      </c>
      <c r="O285" s="112"/>
      <c r="P285" s="111">
        <f t="shared" si="11"/>
        <v>0</v>
      </c>
      <c r="Q285" s="111">
        <f t="shared" ref="Q285:Z285" si="1328">IF(E$10=0,0,ROUND(Q284-(E285-AB285),2))</f>
        <v>0</v>
      </c>
      <c r="R285" s="111">
        <f t="shared" si="1328"/>
        <v>0</v>
      </c>
      <c r="S285" s="111">
        <f t="shared" si="1328"/>
        <v>0</v>
      </c>
      <c r="T285" s="111">
        <f t="shared" si="1328"/>
        <v>0</v>
      </c>
      <c r="U285" s="111">
        <f t="shared" si="1328"/>
        <v>0</v>
      </c>
      <c r="V285" s="111">
        <f t="shared" si="1328"/>
        <v>0</v>
      </c>
      <c r="W285" s="111">
        <f t="shared" si="1328"/>
        <v>0</v>
      </c>
      <c r="X285" s="111">
        <f t="shared" si="1328"/>
        <v>0</v>
      </c>
      <c r="Y285" s="111">
        <f t="shared" si="1328"/>
        <v>0</v>
      </c>
      <c r="Z285" s="111">
        <f t="shared" si="1328"/>
        <v>0</v>
      </c>
      <c r="AA285" s="114"/>
      <c r="AB285" s="111">
        <f t="shared" ref="AB285:AK285" si="1329">ROUND(Q284*E$11/12,2)</f>
        <v>0</v>
      </c>
      <c r="AC285" s="111">
        <f t="shared" si="1329"/>
        <v>0</v>
      </c>
      <c r="AD285" s="111">
        <f t="shared" si="1329"/>
        <v>0</v>
      </c>
      <c r="AE285" s="111">
        <f t="shared" si="1329"/>
        <v>0</v>
      </c>
      <c r="AF285" s="111">
        <f t="shared" si="1329"/>
        <v>0</v>
      </c>
      <c r="AG285" s="111">
        <f t="shared" si="1329"/>
        <v>0</v>
      </c>
      <c r="AH285" s="111">
        <f t="shared" si="1329"/>
        <v>0</v>
      </c>
      <c r="AI285" s="111">
        <f t="shared" si="1329"/>
        <v>0</v>
      </c>
      <c r="AJ285" s="111">
        <f t="shared" si="1329"/>
        <v>0</v>
      </c>
      <c r="AK285" s="111">
        <f t="shared" si="1329"/>
        <v>0</v>
      </c>
      <c r="AL285" s="111">
        <f t="shared" si="22"/>
        <v>0</v>
      </c>
      <c r="AM285" s="115"/>
      <c r="AN285" s="111">
        <f t="shared" ref="AN285:AW285" si="1330">IF(Q284&gt;0,IF((Q284+AB285)&lt;E$12,Q284+AB285,E$12),0)</f>
        <v>0</v>
      </c>
      <c r="AO285" s="111">
        <f t="shared" si="1330"/>
        <v>0</v>
      </c>
      <c r="AP285" s="111">
        <f t="shared" si="1330"/>
        <v>0</v>
      </c>
      <c r="AQ285" s="111">
        <f t="shared" si="1330"/>
        <v>0</v>
      </c>
      <c r="AR285" s="111">
        <f t="shared" si="1330"/>
        <v>0</v>
      </c>
      <c r="AS285" s="111">
        <f t="shared" si="1330"/>
        <v>0</v>
      </c>
      <c r="AT285" s="111">
        <f t="shared" si="1330"/>
        <v>0</v>
      </c>
      <c r="AU285" s="111">
        <f t="shared" si="1330"/>
        <v>0</v>
      </c>
      <c r="AV285" s="111">
        <f t="shared" si="1330"/>
        <v>0</v>
      </c>
      <c r="AW285" s="111">
        <f t="shared" si="1330"/>
        <v>0</v>
      </c>
      <c r="AX285" s="111">
        <f t="shared" si="24"/>
        <v>0</v>
      </c>
      <c r="AY285" s="111"/>
      <c r="AZ285" s="113">
        <f t="shared" si="25"/>
        <v>0</v>
      </c>
      <c r="BA285" s="111">
        <f t="shared" ref="BA285:BI285" si="1331">IF(R284&lt;=0,0,IF($C285&lt;=SUM($AZ285:AZ285),0,IF(AO285+$C285-SUM($AZ285:AZ285)&gt;R284+AC285,R284+AC285-AO285,$C285-SUM($AZ285:AZ285))))</f>
        <v>0</v>
      </c>
      <c r="BB285" s="111">
        <f t="shared" si="1331"/>
        <v>0</v>
      </c>
      <c r="BC285" s="111">
        <f t="shared" si="1331"/>
        <v>0</v>
      </c>
      <c r="BD285" s="111">
        <f t="shared" si="1331"/>
        <v>0</v>
      </c>
      <c r="BE285" s="111">
        <f t="shared" si="1331"/>
        <v>0</v>
      </c>
      <c r="BF285" s="111">
        <f t="shared" si="1331"/>
        <v>0</v>
      </c>
      <c r="BG285" s="111">
        <f t="shared" si="1331"/>
        <v>0</v>
      </c>
      <c r="BH285" s="111">
        <f t="shared" si="1331"/>
        <v>0</v>
      </c>
      <c r="BI285" s="111">
        <f t="shared" si="1331"/>
        <v>0</v>
      </c>
      <c r="BJ285" s="53"/>
      <c r="BK285" s="53"/>
    </row>
    <row r="286" ht="10.5" customHeight="1">
      <c r="A286" s="107" t="str">
        <f t="shared" si="16"/>
        <v/>
      </c>
      <c r="B286" s="108" t="str">
        <f t="shared" si="17"/>
        <v>#N/A</v>
      </c>
      <c r="C286" s="109" t="str">
        <f t="shared" si="18"/>
        <v/>
      </c>
      <c r="D286" s="110"/>
      <c r="E286" s="111">
        <f t="shared" ref="E286:N286" si="1332">AN286+AZ286</f>
        <v>0</v>
      </c>
      <c r="F286" s="111">
        <f t="shared" si="1332"/>
        <v>0</v>
      </c>
      <c r="G286" s="111">
        <f t="shared" si="1332"/>
        <v>0</v>
      </c>
      <c r="H286" s="111">
        <f t="shared" si="1332"/>
        <v>0</v>
      </c>
      <c r="I286" s="111">
        <f t="shared" si="1332"/>
        <v>0</v>
      </c>
      <c r="J286" s="111">
        <f t="shared" si="1332"/>
        <v>0</v>
      </c>
      <c r="K286" s="111">
        <f t="shared" si="1332"/>
        <v>0</v>
      </c>
      <c r="L286" s="111">
        <f t="shared" si="1332"/>
        <v>0</v>
      </c>
      <c r="M286" s="111">
        <f t="shared" si="1332"/>
        <v>0</v>
      </c>
      <c r="N286" s="111">
        <f t="shared" si="1332"/>
        <v>0</v>
      </c>
      <c r="O286" s="112"/>
      <c r="P286" s="111">
        <f t="shared" si="11"/>
        <v>0</v>
      </c>
      <c r="Q286" s="111">
        <f t="shared" ref="Q286:Z286" si="1333">IF(E$10=0,0,ROUND(Q285-(E286-AB286),2))</f>
        <v>0</v>
      </c>
      <c r="R286" s="111">
        <f t="shared" si="1333"/>
        <v>0</v>
      </c>
      <c r="S286" s="111">
        <f t="shared" si="1333"/>
        <v>0</v>
      </c>
      <c r="T286" s="111">
        <f t="shared" si="1333"/>
        <v>0</v>
      </c>
      <c r="U286" s="111">
        <f t="shared" si="1333"/>
        <v>0</v>
      </c>
      <c r="V286" s="111">
        <f t="shared" si="1333"/>
        <v>0</v>
      </c>
      <c r="W286" s="111">
        <f t="shared" si="1333"/>
        <v>0</v>
      </c>
      <c r="X286" s="111">
        <f t="shared" si="1333"/>
        <v>0</v>
      </c>
      <c r="Y286" s="111">
        <f t="shared" si="1333"/>
        <v>0</v>
      </c>
      <c r="Z286" s="111">
        <f t="shared" si="1333"/>
        <v>0</v>
      </c>
      <c r="AA286" s="114"/>
      <c r="AB286" s="111">
        <f t="shared" ref="AB286:AK286" si="1334">ROUND(Q285*E$11/12,2)</f>
        <v>0</v>
      </c>
      <c r="AC286" s="111">
        <f t="shared" si="1334"/>
        <v>0</v>
      </c>
      <c r="AD286" s="111">
        <f t="shared" si="1334"/>
        <v>0</v>
      </c>
      <c r="AE286" s="111">
        <f t="shared" si="1334"/>
        <v>0</v>
      </c>
      <c r="AF286" s="111">
        <f t="shared" si="1334"/>
        <v>0</v>
      </c>
      <c r="AG286" s="111">
        <f t="shared" si="1334"/>
        <v>0</v>
      </c>
      <c r="AH286" s="111">
        <f t="shared" si="1334"/>
        <v>0</v>
      </c>
      <c r="AI286" s="111">
        <f t="shared" si="1334"/>
        <v>0</v>
      </c>
      <c r="AJ286" s="111">
        <f t="shared" si="1334"/>
        <v>0</v>
      </c>
      <c r="AK286" s="111">
        <f t="shared" si="1334"/>
        <v>0</v>
      </c>
      <c r="AL286" s="111">
        <f t="shared" si="22"/>
        <v>0</v>
      </c>
      <c r="AM286" s="115"/>
      <c r="AN286" s="111">
        <f t="shared" ref="AN286:AW286" si="1335">IF(Q285&gt;0,IF((Q285+AB286)&lt;E$12,Q285+AB286,E$12),0)</f>
        <v>0</v>
      </c>
      <c r="AO286" s="111">
        <f t="shared" si="1335"/>
        <v>0</v>
      </c>
      <c r="AP286" s="111">
        <f t="shared" si="1335"/>
        <v>0</v>
      </c>
      <c r="AQ286" s="111">
        <f t="shared" si="1335"/>
        <v>0</v>
      </c>
      <c r="AR286" s="111">
        <f t="shared" si="1335"/>
        <v>0</v>
      </c>
      <c r="AS286" s="111">
        <f t="shared" si="1335"/>
        <v>0</v>
      </c>
      <c r="AT286" s="111">
        <f t="shared" si="1335"/>
        <v>0</v>
      </c>
      <c r="AU286" s="111">
        <f t="shared" si="1335"/>
        <v>0</v>
      </c>
      <c r="AV286" s="111">
        <f t="shared" si="1335"/>
        <v>0</v>
      </c>
      <c r="AW286" s="111">
        <f t="shared" si="1335"/>
        <v>0</v>
      </c>
      <c r="AX286" s="111">
        <f t="shared" si="24"/>
        <v>0</v>
      </c>
      <c r="AY286" s="111"/>
      <c r="AZ286" s="113">
        <f t="shared" si="25"/>
        <v>0</v>
      </c>
      <c r="BA286" s="111">
        <f t="shared" ref="BA286:BI286" si="1336">IF(R285&lt;=0,0,IF($C286&lt;=SUM($AZ286:AZ286),0,IF(AO286+$C286-SUM($AZ286:AZ286)&gt;R285+AC286,R285+AC286-AO286,$C286-SUM($AZ286:AZ286))))</f>
        <v>0</v>
      </c>
      <c r="BB286" s="111">
        <f t="shared" si="1336"/>
        <v>0</v>
      </c>
      <c r="BC286" s="111">
        <f t="shared" si="1336"/>
        <v>0</v>
      </c>
      <c r="BD286" s="111">
        <f t="shared" si="1336"/>
        <v>0</v>
      </c>
      <c r="BE286" s="111">
        <f t="shared" si="1336"/>
        <v>0</v>
      </c>
      <c r="BF286" s="111">
        <f t="shared" si="1336"/>
        <v>0</v>
      </c>
      <c r="BG286" s="111">
        <f t="shared" si="1336"/>
        <v>0</v>
      </c>
      <c r="BH286" s="111">
        <f t="shared" si="1336"/>
        <v>0</v>
      </c>
      <c r="BI286" s="111">
        <f t="shared" si="1336"/>
        <v>0</v>
      </c>
      <c r="BJ286" s="53"/>
      <c r="BK286" s="53"/>
    </row>
    <row r="287" ht="10.5" customHeight="1">
      <c r="A287" s="107" t="str">
        <f t="shared" si="16"/>
        <v/>
      </c>
      <c r="B287" s="108" t="str">
        <f t="shared" si="17"/>
        <v>#N/A</v>
      </c>
      <c r="C287" s="109" t="str">
        <f t="shared" si="18"/>
        <v/>
      </c>
      <c r="D287" s="110"/>
      <c r="E287" s="111">
        <f t="shared" ref="E287:N287" si="1337">AN287+AZ287</f>
        <v>0</v>
      </c>
      <c r="F287" s="111">
        <f t="shared" si="1337"/>
        <v>0</v>
      </c>
      <c r="G287" s="111">
        <f t="shared" si="1337"/>
        <v>0</v>
      </c>
      <c r="H287" s="111">
        <f t="shared" si="1337"/>
        <v>0</v>
      </c>
      <c r="I287" s="111">
        <f t="shared" si="1337"/>
        <v>0</v>
      </c>
      <c r="J287" s="111">
        <f t="shared" si="1337"/>
        <v>0</v>
      </c>
      <c r="K287" s="111">
        <f t="shared" si="1337"/>
        <v>0</v>
      </c>
      <c r="L287" s="111">
        <f t="shared" si="1337"/>
        <v>0</v>
      </c>
      <c r="M287" s="111">
        <f t="shared" si="1337"/>
        <v>0</v>
      </c>
      <c r="N287" s="111">
        <f t="shared" si="1337"/>
        <v>0</v>
      </c>
      <c r="O287" s="112"/>
      <c r="P287" s="111">
        <f t="shared" si="11"/>
        <v>0</v>
      </c>
      <c r="Q287" s="111">
        <f t="shared" ref="Q287:Z287" si="1338">IF(E$10=0,0,ROUND(Q286-(E287-AB287),2))</f>
        <v>0</v>
      </c>
      <c r="R287" s="111">
        <f t="shared" si="1338"/>
        <v>0</v>
      </c>
      <c r="S287" s="111">
        <f t="shared" si="1338"/>
        <v>0</v>
      </c>
      <c r="T287" s="111">
        <f t="shared" si="1338"/>
        <v>0</v>
      </c>
      <c r="U287" s="111">
        <f t="shared" si="1338"/>
        <v>0</v>
      </c>
      <c r="V287" s="111">
        <f t="shared" si="1338"/>
        <v>0</v>
      </c>
      <c r="W287" s="111">
        <f t="shared" si="1338"/>
        <v>0</v>
      </c>
      <c r="X287" s="111">
        <f t="shared" si="1338"/>
        <v>0</v>
      </c>
      <c r="Y287" s="111">
        <f t="shared" si="1338"/>
        <v>0</v>
      </c>
      <c r="Z287" s="111">
        <f t="shared" si="1338"/>
        <v>0</v>
      </c>
      <c r="AA287" s="114"/>
      <c r="AB287" s="111">
        <f t="shared" ref="AB287:AK287" si="1339">ROUND(Q286*E$11/12,2)</f>
        <v>0</v>
      </c>
      <c r="AC287" s="111">
        <f t="shared" si="1339"/>
        <v>0</v>
      </c>
      <c r="AD287" s="111">
        <f t="shared" si="1339"/>
        <v>0</v>
      </c>
      <c r="AE287" s="111">
        <f t="shared" si="1339"/>
        <v>0</v>
      </c>
      <c r="AF287" s="111">
        <f t="shared" si="1339"/>
        <v>0</v>
      </c>
      <c r="AG287" s="111">
        <f t="shared" si="1339"/>
        <v>0</v>
      </c>
      <c r="AH287" s="111">
        <f t="shared" si="1339"/>
        <v>0</v>
      </c>
      <c r="AI287" s="111">
        <f t="shared" si="1339"/>
        <v>0</v>
      </c>
      <c r="AJ287" s="111">
        <f t="shared" si="1339"/>
        <v>0</v>
      </c>
      <c r="AK287" s="111">
        <f t="shared" si="1339"/>
        <v>0</v>
      </c>
      <c r="AL287" s="111">
        <f t="shared" si="22"/>
        <v>0</v>
      </c>
      <c r="AM287" s="115"/>
      <c r="AN287" s="111">
        <f t="shared" ref="AN287:AW287" si="1340">IF(Q286&gt;0,IF((Q286+AB287)&lt;E$12,Q286+AB287,E$12),0)</f>
        <v>0</v>
      </c>
      <c r="AO287" s="111">
        <f t="shared" si="1340"/>
        <v>0</v>
      </c>
      <c r="AP287" s="111">
        <f t="shared" si="1340"/>
        <v>0</v>
      </c>
      <c r="AQ287" s="111">
        <f t="shared" si="1340"/>
        <v>0</v>
      </c>
      <c r="AR287" s="111">
        <f t="shared" si="1340"/>
        <v>0</v>
      </c>
      <c r="AS287" s="111">
        <f t="shared" si="1340"/>
        <v>0</v>
      </c>
      <c r="AT287" s="111">
        <f t="shared" si="1340"/>
        <v>0</v>
      </c>
      <c r="AU287" s="111">
        <f t="shared" si="1340"/>
        <v>0</v>
      </c>
      <c r="AV287" s="111">
        <f t="shared" si="1340"/>
        <v>0</v>
      </c>
      <c r="AW287" s="111">
        <f t="shared" si="1340"/>
        <v>0</v>
      </c>
      <c r="AX287" s="111">
        <f t="shared" si="24"/>
        <v>0</v>
      </c>
      <c r="AY287" s="111"/>
      <c r="AZ287" s="113">
        <f t="shared" si="25"/>
        <v>0</v>
      </c>
      <c r="BA287" s="111">
        <f t="shared" ref="BA287:BI287" si="1341">IF(R286&lt;=0,0,IF($C287&lt;=SUM($AZ287:AZ287),0,IF(AO287+$C287-SUM($AZ287:AZ287)&gt;R286+AC287,R286+AC287-AO287,$C287-SUM($AZ287:AZ287))))</f>
        <v>0</v>
      </c>
      <c r="BB287" s="111">
        <f t="shared" si="1341"/>
        <v>0</v>
      </c>
      <c r="BC287" s="111">
        <f t="shared" si="1341"/>
        <v>0</v>
      </c>
      <c r="BD287" s="111">
        <f t="shared" si="1341"/>
        <v>0</v>
      </c>
      <c r="BE287" s="111">
        <f t="shared" si="1341"/>
        <v>0</v>
      </c>
      <c r="BF287" s="111">
        <f t="shared" si="1341"/>
        <v>0</v>
      </c>
      <c r="BG287" s="111">
        <f t="shared" si="1341"/>
        <v>0</v>
      </c>
      <c r="BH287" s="111">
        <f t="shared" si="1341"/>
        <v>0</v>
      </c>
      <c r="BI287" s="111">
        <f t="shared" si="1341"/>
        <v>0</v>
      </c>
      <c r="BJ287" s="53"/>
      <c r="BK287" s="53"/>
    </row>
    <row r="288" ht="10.5" customHeight="1">
      <c r="A288" s="107" t="str">
        <f t="shared" si="16"/>
        <v/>
      </c>
      <c r="B288" s="108" t="str">
        <f t="shared" si="17"/>
        <v>#N/A</v>
      </c>
      <c r="C288" s="109" t="str">
        <f t="shared" si="18"/>
        <v/>
      </c>
      <c r="D288" s="110"/>
      <c r="E288" s="111">
        <f t="shared" ref="E288:N288" si="1342">AN288+AZ288</f>
        <v>0</v>
      </c>
      <c r="F288" s="111">
        <f t="shared" si="1342"/>
        <v>0</v>
      </c>
      <c r="G288" s="111">
        <f t="shared" si="1342"/>
        <v>0</v>
      </c>
      <c r="H288" s="111">
        <f t="shared" si="1342"/>
        <v>0</v>
      </c>
      <c r="I288" s="111">
        <f t="shared" si="1342"/>
        <v>0</v>
      </c>
      <c r="J288" s="111">
        <f t="shared" si="1342"/>
        <v>0</v>
      </c>
      <c r="K288" s="111">
        <f t="shared" si="1342"/>
        <v>0</v>
      </c>
      <c r="L288" s="111">
        <f t="shared" si="1342"/>
        <v>0</v>
      </c>
      <c r="M288" s="111">
        <f t="shared" si="1342"/>
        <v>0</v>
      </c>
      <c r="N288" s="111">
        <f t="shared" si="1342"/>
        <v>0</v>
      </c>
      <c r="O288" s="112"/>
      <c r="P288" s="111">
        <f t="shared" si="11"/>
        <v>0</v>
      </c>
      <c r="Q288" s="111">
        <f t="shared" ref="Q288:Z288" si="1343">IF(E$10=0,0,ROUND(Q287-(E288-AB288),2))</f>
        <v>0</v>
      </c>
      <c r="R288" s="111">
        <f t="shared" si="1343"/>
        <v>0</v>
      </c>
      <c r="S288" s="111">
        <f t="shared" si="1343"/>
        <v>0</v>
      </c>
      <c r="T288" s="111">
        <f t="shared" si="1343"/>
        <v>0</v>
      </c>
      <c r="U288" s="111">
        <f t="shared" si="1343"/>
        <v>0</v>
      </c>
      <c r="V288" s="111">
        <f t="shared" si="1343"/>
        <v>0</v>
      </c>
      <c r="W288" s="111">
        <f t="shared" si="1343"/>
        <v>0</v>
      </c>
      <c r="X288" s="111">
        <f t="shared" si="1343"/>
        <v>0</v>
      </c>
      <c r="Y288" s="111">
        <f t="shared" si="1343"/>
        <v>0</v>
      </c>
      <c r="Z288" s="111">
        <f t="shared" si="1343"/>
        <v>0</v>
      </c>
      <c r="AA288" s="114"/>
      <c r="AB288" s="111">
        <f t="shared" ref="AB288:AK288" si="1344">ROUND(Q287*E$11/12,2)</f>
        <v>0</v>
      </c>
      <c r="AC288" s="111">
        <f t="shared" si="1344"/>
        <v>0</v>
      </c>
      <c r="AD288" s="111">
        <f t="shared" si="1344"/>
        <v>0</v>
      </c>
      <c r="AE288" s="111">
        <f t="shared" si="1344"/>
        <v>0</v>
      </c>
      <c r="AF288" s="111">
        <f t="shared" si="1344"/>
        <v>0</v>
      </c>
      <c r="AG288" s="111">
        <f t="shared" si="1344"/>
        <v>0</v>
      </c>
      <c r="AH288" s="111">
        <f t="shared" si="1344"/>
        <v>0</v>
      </c>
      <c r="AI288" s="111">
        <f t="shared" si="1344"/>
        <v>0</v>
      </c>
      <c r="AJ288" s="111">
        <f t="shared" si="1344"/>
        <v>0</v>
      </c>
      <c r="AK288" s="111">
        <f t="shared" si="1344"/>
        <v>0</v>
      </c>
      <c r="AL288" s="111">
        <f t="shared" si="22"/>
        <v>0</v>
      </c>
      <c r="AM288" s="115"/>
      <c r="AN288" s="111">
        <f t="shared" ref="AN288:AW288" si="1345">IF(Q287&gt;0,IF((Q287+AB288)&lt;E$12,Q287+AB288,E$12),0)</f>
        <v>0</v>
      </c>
      <c r="AO288" s="111">
        <f t="shared" si="1345"/>
        <v>0</v>
      </c>
      <c r="AP288" s="111">
        <f t="shared" si="1345"/>
        <v>0</v>
      </c>
      <c r="AQ288" s="111">
        <f t="shared" si="1345"/>
        <v>0</v>
      </c>
      <c r="AR288" s="111">
        <f t="shared" si="1345"/>
        <v>0</v>
      </c>
      <c r="AS288" s="111">
        <f t="shared" si="1345"/>
        <v>0</v>
      </c>
      <c r="AT288" s="111">
        <f t="shared" si="1345"/>
        <v>0</v>
      </c>
      <c r="AU288" s="111">
        <f t="shared" si="1345"/>
        <v>0</v>
      </c>
      <c r="AV288" s="111">
        <f t="shared" si="1345"/>
        <v>0</v>
      </c>
      <c r="AW288" s="111">
        <f t="shared" si="1345"/>
        <v>0</v>
      </c>
      <c r="AX288" s="111">
        <f t="shared" si="24"/>
        <v>0</v>
      </c>
      <c r="AY288" s="111"/>
      <c r="AZ288" s="113">
        <f t="shared" si="25"/>
        <v>0</v>
      </c>
      <c r="BA288" s="111">
        <f t="shared" ref="BA288:BI288" si="1346">IF(R287&lt;=0,0,IF($C288&lt;=SUM($AZ288:AZ288),0,IF(AO288+$C288-SUM($AZ288:AZ288)&gt;R287+AC288,R287+AC288-AO288,$C288-SUM($AZ288:AZ288))))</f>
        <v>0</v>
      </c>
      <c r="BB288" s="111">
        <f t="shared" si="1346"/>
        <v>0</v>
      </c>
      <c r="BC288" s="111">
        <f t="shared" si="1346"/>
        <v>0</v>
      </c>
      <c r="BD288" s="111">
        <f t="shared" si="1346"/>
        <v>0</v>
      </c>
      <c r="BE288" s="111">
        <f t="shared" si="1346"/>
        <v>0</v>
      </c>
      <c r="BF288" s="111">
        <f t="shared" si="1346"/>
        <v>0</v>
      </c>
      <c r="BG288" s="111">
        <f t="shared" si="1346"/>
        <v>0</v>
      </c>
      <c r="BH288" s="111">
        <f t="shared" si="1346"/>
        <v>0</v>
      </c>
      <c r="BI288" s="111">
        <f t="shared" si="1346"/>
        <v>0</v>
      </c>
      <c r="BJ288" s="53"/>
      <c r="BK288" s="53"/>
    </row>
    <row r="289" ht="10.5" customHeight="1">
      <c r="A289" s="107" t="str">
        <f t="shared" si="16"/>
        <v/>
      </c>
      <c r="B289" s="108" t="str">
        <f t="shared" si="17"/>
        <v>#N/A</v>
      </c>
      <c r="C289" s="109" t="str">
        <f t="shared" si="18"/>
        <v/>
      </c>
      <c r="D289" s="110"/>
      <c r="E289" s="111">
        <f t="shared" ref="E289:N289" si="1347">AN289+AZ289</f>
        <v>0</v>
      </c>
      <c r="F289" s="111">
        <f t="shared" si="1347"/>
        <v>0</v>
      </c>
      <c r="G289" s="111">
        <f t="shared" si="1347"/>
        <v>0</v>
      </c>
      <c r="H289" s="111">
        <f t="shared" si="1347"/>
        <v>0</v>
      </c>
      <c r="I289" s="111">
        <f t="shared" si="1347"/>
        <v>0</v>
      </c>
      <c r="J289" s="111">
        <f t="shared" si="1347"/>
        <v>0</v>
      </c>
      <c r="K289" s="111">
        <f t="shared" si="1347"/>
        <v>0</v>
      </c>
      <c r="L289" s="111">
        <f t="shared" si="1347"/>
        <v>0</v>
      </c>
      <c r="M289" s="111">
        <f t="shared" si="1347"/>
        <v>0</v>
      </c>
      <c r="N289" s="111">
        <f t="shared" si="1347"/>
        <v>0</v>
      </c>
      <c r="O289" s="112"/>
      <c r="P289" s="111">
        <f t="shared" si="11"/>
        <v>0</v>
      </c>
      <c r="Q289" s="111">
        <f t="shared" ref="Q289:Z289" si="1348">IF(E$10=0,0,ROUND(Q288-(E289-AB289),2))</f>
        <v>0</v>
      </c>
      <c r="R289" s="111">
        <f t="shared" si="1348"/>
        <v>0</v>
      </c>
      <c r="S289" s="111">
        <f t="shared" si="1348"/>
        <v>0</v>
      </c>
      <c r="T289" s="111">
        <f t="shared" si="1348"/>
        <v>0</v>
      </c>
      <c r="U289" s="111">
        <f t="shared" si="1348"/>
        <v>0</v>
      </c>
      <c r="V289" s="111">
        <f t="shared" si="1348"/>
        <v>0</v>
      </c>
      <c r="W289" s="111">
        <f t="shared" si="1348"/>
        <v>0</v>
      </c>
      <c r="X289" s="111">
        <f t="shared" si="1348"/>
        <v>0</v>
      </c>
      <c r="Y289" s="111">
        <f t="shared" si="1348"/>
        <v>0</v>
      </c>
      <c r="Z289" s="111">
        <f t="shared" si="1348"/>
        <v>0</v>
      </c>
      <c r="AA289" s="114"/>
      <c r="AB289" s="111">
        <f t="shared" ref="AB289:AK289" si="1349">ROUND(Q288*E$11/12,2)</f>
        <v>0</v>
      </c>
      <c r="AC289" s="111">
        <f t="shared" si="1349"/>
        <v>0</v>
      </c>
      <c r="AD289" s="111">
        <f t="shared" si="1349"/>
        <v>0</v>
      </c>
      <c r="AE289" s="111">
        <f t="shared" si="1349"/>
        <v>0</v>
      </c>
      <c r="AF289" s="111">
        <f t="shared" si="1349"/>
        <v>0</v>
      </c>
      <c r="AG289" s="111">
        <f t="shared" si="1349"/>
        <v>0</v>
      </c>
      <c r="AH289" s="111">
        <f t="shared" si="1349"/>
        <v>0</v>
      </c>
      <c r="AI289" s="111">
        <f t="shared" si="1349"/>
        <v>0</v>
      </c>
      <c r="AJ289" s="111">
        <f t="shared" si="1349"/>
        <v>0</v>
      </c>
      <c r="AK289" s="111">
        <f t="shared" si="1349"/>
        <v>0</v>
      </c>
      <c r="AL289" s="111">
        <f t="shared" si="22"/>
        <v>0</v>
      </c>
      <c r="AM289" s="115"/>
      <c r="AN289" s="111">
        <f t="shared" ref="AN289:AW289" si="1350">IF(Q288&gt;0,IF((Q288+AB289)&lt;E$12,Q288+AB289,E$12),0)</f>
        <v>0</v>
      </c>
      <c r="AO289" s="111">
        <f t="shared" si="1350"/>
        <v>0</v>
      </c>
      <c r="AP289" s="111">
        <f t="shared" si="1350"/>
        <v>0</v>
      </c>
      <c r="AQ289" s="111">
        <f t="shared" si="1350"/>
        <v>0</v>
      </c>
      <c r="AR289" s="111">
        <f t="shared" si="1350"/>
        <v>0</v>
      </c>
      <c r="AS289" s="111">
        <f t="shared" si="1350"/>
        <v>0</v>
      </c>
      <c r="AT289" s="111">
        <f t="shared" si="1350"/>
        <v>0</v>
      </c>
      <c r="AU289" s="111">
        <f t="shared" si="1350"/>
        <v>0</v>
      </c>
      <c r="AV289" s="111">
        <f t="shared" si="1350"/>
        <v>0</v>
      </c>
      <c r="AW289" s="111">
        <f t="shared" si="1350"/>
        <v>0</v>
      </c>
      <c r="AX289" s="111">
        <f t="shared" si="24"/>
        <v>0</v>
      </c>
      <c r="AY289" s="111"/>
      <c r="AZ289" s="113">
        <f t="shared" si="25"/>
        <v>0</v>
      </c>
      <c r="BA289" s="111">
        <f t="shared" ref="BA289:BI289" si="1351">IF(R288&lt;=0,0,IF($C289&lt;=SUM($AZ289:AZ289),0,IF(AO289+$C289-SUM($AZ289:AZ289)&gt;R288+AC289,R288+AC289-AO289,$C289-SUM($AZ289:AZ289))))</f>
        <v>0</v>
      </c>
      <c r="BB289" s="111">
        <f t="shared" si="1351"/>
        <v>0</v>
      </c>
      <c r="BC289" s="111">
        <f t="shared" si="1351"/>
        <v>0</v>
      </c>
      <c r="BD289" s="111">
        <f t="shared" si="1351"/>
        <v>0</v>
      </c>
      <c r="BE289" s="111">
        <f t="shared" si="1351"/>
        <v>0</v>
      </c>
      <c r="BF289" s="111">
        <f t="shared" si="1351"/>
        <v>0</v>
      </c>
      <c r="BG289" s="111">
        <f t="shared" si="1351"/>
        <v>0</v>
      </c>
      <c r="BH289" s="111">
        <f t="shared" si="1351"/>
        <v>0</v>
      </c>
      <c r="BI289" s="111">
        <f t="shared" si="1351"/>
        <v>0</v>
      </c>
      <c r="BJ289" s="53"/>
      <c r="BK289" s="53"/>
    </row>
    <row r="290" ht="10.5" customHeight="1">
      <c r="A290" s="107" t="str">
        <f t="shared" si="16"/>
        <v/>
      </c>
      <c r="B290" s="108" t="str">
        <f t="shared" si="17"/>
        <v>#N/A</v>
      </c>
      <c r="C290" s="109" t="str">
        <f t="shared" si="18"/>
        <v/>
      </c>
      <c r="D290" s="110"/>
      <c r="E290" s="111">
        <f t="shared" ref="E290:N290" si="1352">AN290+AZ290</f>
        <v>0</v>
      </c>
      <c r="F290" s="111">
        <f t="shared" si="1352"/>
        <v>0</v>
      </c>
      <c r="G290" s="111">
        <f t="shared" si="1352"/>
        <v>0</v>
      </c>
      <c r="H290" s="111">
        <f t="shared" si="1352"/>
        <v>0</v>
      </c>
      <c r="I290" s="111">
        <f t="shared" si="1352"/>
        <v>0</v>
      </c>
      <c r="J290" s="111">
        <f t="shared" si="1352"/>
        <v>0</v>
      </c>
      <c r="K290" s="111">
        <f t="shared" si="1352"/>
        <v>0</v>
      </c>
      <c r="L290" s="111">
        <f t="shared" si="1352"/>
        <v>0</v>
      </c>
      <c r="M290" s="111">
        <f t="shared" si="1352"/>
        <v>0</v>
      </c>
      <c r="N290" s="111">
        <f t="shared" si="1352"/>
        <v>0</v>
      </c>
      <c r="O290" s="112"/>
      <c r="P290" s="111">
        <f t="shared" si="11"/>
        <v>0</v>
      </c>
      <c r="Q290" s="111">
        <f t="shared" ref="Q290:Z290" si="1353">IF(E$10=0,0,ROUND(Q289-(E290-AB290),2))</f>
        <v>0</v>
      </c>
      <c r="R290" s="111">
        <f t="shared" si="1353"/>
        <v>0</v>
      </c>
      <c r="S290" s="111">
        <f t="shared" si="1353"/>
        <v>0</v>
      </c>
      <c r="T290" s="111">
        <f t="shared" si="1353"/>
        <v>0</v>
      </c>
      <c r="U290" s="111">
        <f t="shared" si="1353"/>
        <v>0</v>
      </c>
      <c r="V290" s="111">
        <f t="shared" si="1353"/>
        <v>0</v>
      </c>
      <c r="W290" s="111">
        <f t="shared" si="1353"/>
        <v>0</v>
      </c>
      <c r="X290" s="111">
        <f t="shared" si="1353"/>
        <v>0</v>
      </c>
      <c r="Y290" s="111">
        <f t="shared" si="1353"/>
        <v>0</v>
      </c>
      <c r="Z290" s="111">
        <f t="shared" si="1353"/>
        <v>0</v>
      </c>
      <c r="AA290" s="114"/>
      <c r="AB290" s="111">
        <f t="shared" ref="AB290:AK290" si="1354">ROUND(Q289*E$11/12,2)</f>
        <v>0</v>
      </c>
      <c r="AC290" s="111">
        <f t="shared" si="1354"/>
        <v>0</v>
      </c>
      <c r="AD290" s="111">
        <f t="shared" si="1354"/>
        <v>0</v>
      </c>
      <c r="AE290" s="111">
        <f t="shared" si="1354"/>
        <v>0</v>
      </c>
      <c r="AF290" s="111">
        <f t="shared" si="1354"/>
        <v>0</v>
      </c>
      <c r="AG290" s="111">
        <f t="shared" si="1354"/>
        <v>0</v>
      </c>
      <c r="AH290" s="111">
        <f t="shared" si="1354"/>
        <v>0</v>
      </c>
      <c r="AI290" s="111">
        <f t="shared" si="1354"/>
        <v>0</v>
      </c>
      <c r="AJ290" s="111">
        <f t="shared" si="1354"/>
        <v>0</v>
      </c>
      <c r="AK290" s="111">
        <f t="shared" si="1354"/>
        <v>0</v>
      </c>
      <c r="AL290" s="111">
        <f t="shared" si="22"/>
        <v>0</v>
      </c>
      <c r="AM290" s="115"/>
      <c r="AN290" s="111">
        <f t="shared" ref="AN290:AW290" si="1355">IF(Q289&gt;0,IF((Q289+AB290)&lt;E$12,Q289+AB290,E$12),0)</f>
        <v>0</v>
      </c>
      <c r="AO290" s="111">
        <f t="shared" si="1355"/>
        <v>0</v>
      </c>
      <c r="AP290" s="111">
        <f t="shared" si="1355"/>
        <v>0</v>
      </c>
      <c r="AQ290" s="111">
        <f t="shared" si="1355"/>
        <v>0</v>
      </c>
      <c r="AR290" s="111">
        <f t="shared" si="1355"/>
        <v>0</v>
      </c>
      <c r="AS290" s="111">
        <f t="shared" si="1355"/>
        <v>0</v>
      </c>
      <c r="AT290" s="111">
        <f t="shared" si="1355"/>
        <v>0</v>
      </c>
      <c r="AU290" s="111">
        <f t="shared" si="1355"/>
        <v>0</v>
      </c>
      <c r="AV290" s="111">
        <f t="shared" si="1355"/>
        <v>0</v>
      </c>
      <c r="AW290" s="111">
        <f t="shared" si="1355"/>
        <v>0</v>
      </c>
      <c r="AX290" s="111">
        <f t="shared" si="24"/>
        <v>0</v>
      </c>
      <c r="AY290" s="111"/>
      <c r="AZ290" s="113">
        <f t="shared" si="25"/>
        <v>0</v>
      </c>
      <c r="BA290" s="111">
        <f t="shared" ref="BA290:BI290" si="1356">IF(R289&lt;=0,0,IF($C290&lt;=SUM($AZ290:AZ290),0,IF(AO290+$C290-SUM($AZ290:AZ290)&gt;R289+AC290,R289+AC290-AO290,$C290-SUM($AZ290:AZ290))))</f>
        <v>0</v>
      </c>
      <c r="BB290" s="111">
        <f t="shared" si="1356"/>
        <v>0</v>
      </c>
      <c r="BC290" s="111">
        <f t="shared" si="1356"/>
        <v>0</v>
      </c>
      <c r="BD290" s="111">
        <f t="shared" si="1356"/>
        <v>0</v>
      </c>
      <c r="BE290" s="111">
        <f t="shared" si="1356"/>
        <v>0</v>
      </c>
      <c r="BF290" s="111">
        <f t="shared" si="1356"/>
        <v>0</v>
      </c>
      <c r="BG290" s="111">
        <f t="shared" si="1356"/>
        <v>0</v>
      </c>
      <c r="BH290" s="111">
        <f t="shared" si="1356"/>
        <v>0</v>
      </c>
      <c r="BI290" s="111">
        <f t="shared" si="1356"/>
        <v>0</v>
      </c>
      <c r="BJ290" s="53"/>
      <c r="BK290" s="53"/>
    </row>
    <row r="291" ht="10.5" customHeight="1">
      <c r="A291" s="107" t="str">
        <f t="shared" si="16"/>
        <v/>
      </c>
      <c r="B291" s="108" t="str">
        <f t="shared" si="17"/>
        <v>#N/A</v>
      </c>
      <c r="C291" s="109" t="str">
        <f t="shared" si="18"/>
        <v/>
      </c>
      <c r="D291" s="110"/>
      <c r="E291" s="111">
        <f t="shared" ref="E291:N291" si="1357">AN291+AZ291</f>
        <v>0</v>
      </c>
      <c r="F291" s="111">
        <f t="shared" si="1357"/>
        <v>0</v>
      </c>
      <c r="G291" s="111">
        <f t="shared" si="1357"/>
        <v>0</v>
      </c>
      <c r="H291" s="111">
        <f t="shared" si="1357"/>
        <v>0</v>
      </c>
      <c r="I291" s="111">
        <f t="shared" si="1357"/>
        <v>0</v>
      </c>
      <c r="J291" s="111">
        <f t="shared" si="1357"/>
        <v>0</v>
      </c>
      <c r="K291" s="111">
        <f t="shared" si="1357"/>
        <v>0</v>
      </c>
      <c r="L291" s="111">
        <f t="shared" si="1357"/>
        <v>0</v>
      </c>
      <c r="M291" s="111">
        <f t="shared" si="1357"/>
        <v>0</v>
      </c>
      <c r="N291" s="111">
        <f t="shared" si="1357"/>
        <v>0</v>
      </c>
      <c r="O291" s="112"/>
      <c r="P291" s="111">
        <f t="shared" si="11"/>
        <v>0</v>
      </c>
      <c r="Q291" s="111">
        <f t="shared" ref="Q291:Z291" si="1358">IF(E$10=0,0,ROUND(Q290-(E291-AB291),2))</f>
        <v>0</v>
      </c>
      <c r="R291" s="111">
        <f t="shared" si="1358"/>
        <v>0</v>
      </c>
      <c r="S291" s="111">
        <f t="shared" si="1358"/>
        <v>0</v>
      </c>
      <c r="T291" s="111">
        <f t="shared" si="1358"/>
        <v>0</v>
      </c>
      <c r="U291" s="111">
        <f t="shared" si="1358"/>
        <v>0</v>
      </c>
      <c r="V291" s="111">
        <f t="shared" si="1358"/>
        <v>0</v>
      </c>
      <c r="W291" s="111">
        <f t="shared" si="1358"/>
        <v>0</v>
      </c>
      <c r="X291" s="111">
        <f t="shared" si="1358"/>
        <v>0</v>
      </c>
      <c r="Y291" s="111">
        <f t="shared" si="1358"/>
        <v>0</v>
      </c>
      <c r="Z291" s="111">
        <f t="shared" si="1358"/>
        <v>0</v>
      </c>
      <c r="AA291" s="114"/>
      <c r="AB291" s="111">
        <f t="shared" ref="AB291:AK291" si="1359">ROUND(Q290*E$11/12,2)</f>
        <v>0</v>
      </c>
      <c r="AC291" s="111">
        <f t="shared" si="1359"/>
        <v>0</v>
      </c>
      <c r="AD291" s="111">
        <f t="shared" si="1359"/>
        <v>0</v>
      </c>
      <c r="AE291" s="111">
        <f t="shared" si="1359"/>
        <v>0</v>
      </c>
      <c r="AF291" s="111">
        <f t="shared" si="1359"/>
        <v>0</v>
      </c>
      <c r="AG291" s="111">
        <f t="shared" si="1359"/>
        <v>0</v>
      </c>
      <c r="AH291" s="111">
        <f t="shared" si="1359"/>
        <v>0</v>
      </c>
      <c r="AI291" s="111">
        <f t="shared" si="1359"/>
        <v>0</v>
      </c>
      <c r="AJ291" s="111">
        <f t="shared" si="1359"/>
        <v>0</v>
      </c>
      <c r="AK291" s="111">
        <f t="shared" si="1359"/>
        <v>0</v>
      </c>
      <c r="AL291" s="111">
        <f t="shared" si="22"/>
        <v>0</v>
      </c>
      <c r="AM291" s="115"/>
      <c r="AN291" s="111">
        <f t="shared" ref="AN291:AW291" si="1360">IF(Q290&gt;0,IF((Q290+AB291)&lt;E$12,Q290+AB291,E$12),0)</f>
        <v>0</v>
      </c>
      <c r="AO291" s="111">
        <f t="shared" si="1360"/>
        <v>0</v>
      </c>
      <c r="AP291" s="111">
        <f t="shared" si="1360"/>
        <v>0</v>
      </c>
      <c r="AQ291" s="111">
        <f t="shared" si="1360"/>
        <v>0</v>
      </c>
      <c r="AR291" s="111">
        <f t="shared" si="1360"/>
        <v>0</v>
      </c>
      <c r="AS291" s="111">
        <f t="shared" si="1360"/>
        <v>0</v>
      </c>
      <c r="AT291" s="111">
        <f t="shared" si="1360"/>
        <v>0</v>
      </c>
      <c r="AU291" s="111">
        <f t="shared" si="1360"/>
        <v>0</v>
      </c>
      <c r="AV291" s="111">
        <f t="shared" si="1360"/>
        <v>0</v>
      </c>
      <c r="AW291" s="111">
        <f t="shared" si="1360"/>
        <v>0</v>
      </c>
      <c r="AX291" s="111">
        <f t="shared" si="24"/>
        <v>0</v>
      </c>
      <c r="AY291" s="111"/>
      <c r="AZ291" s="113">
        <f t="shared" si="25"/>
        <v>0</v>
      </c>
      <c r="BA291" s="111">
        <f t="shared" ref="BA291:BI291" si="1361">IF(R290&lt;=0,0,IF($C291&lt;=SUM($AZ291:AZ291),0,IF(AO291+$C291-SUM($AZ291:AZ291)&gt;R290+AC291,R290+AC291-AO291,$C291-SUM($AZ291:AZ291))))</f>
        <v>0</v>
      </c>
      <c r="BB291" s="111">
        <f t="shared" si="1361"/>
        <v>0</v>
      </c>
      <c r="BC291" s="111">
        <f t="shared" si="1361"/>
        <v>0</v>
      </c>
      <c r="BD291" s="111">
        <f t="shared" si="1361"/>
        <v>0</v>
      </c>
      <c r="BE291" s="111">
        <f t="shared" si="1361"/>
        <v>0</v>
      </c>
      <c r="BF291" s="111">
        <f t="shared" si="1361"/>
        <v>0</v>
      </c>
      <c r="BG291" s="111">
        <f t="shared" si="1361"/>
        <v>0</v>
      </c>
      <c r="BH291" s="111">
        <f t="shared" si="1361"/>
        <v>0</v>
      </c>
      <c r="BI291" s="111">
        <f t="shared" si="1361"/>
        <v>0</v>
      </c>
      <c r="BJ291" s="53"/>
      <c r="BK291" s="53"/>
    </row>
    <row r="292" ht="10.5" customHeight="1">
      <c r="A292" s="107" t="str">
        <f t="shared" si="16"/>
        <v/>
      </c>
      <c r="B292" s="108" t="str">
        <f t="shared" si="17"/>
        <v>#N/A</v>
      </c>
      <c r="C292" s="109" t="str">
        <f t="shared" si="18"/>
        <v/>
      </c>
      <c r="D292" s="110"/>
      <c r="E292" s="111">
        <f t="shared" ref="E292:N292" si="1362">AN292+AZ292</f>
        <v>0</v>
      </c>
      <c r="F292" s="111">
        <f t="shared" si="1362"/>
        <v>0</v>
      </c>
      <c r="G292" s="111">
        <f t="shared" si="1362"/>
        <v>0</v>
      </c>
      <c r="H292" s="111">
        <f t="shared" si="1362"/>
        <v>0</v>
      </c>
      <c r="I292" s="111">
        <f t="shared" si="1362"/>
        <v>0</v>
      </c>
      <c r="J292" s="111">
        <f t="shared" si="1362"/>
        <v>0</v>
      </c>
      <c r="K292" s="111">
        <f t="shared" si="1362"/>
        <v>0</v>
      </c>
      <c r="L292" s="111">
        <f t="shared" si="1362"/>
        <v>0</v>
      </c>
      <c r="M292" s="111">
        <f t="shared" si="1362"/>
        <v>0</v>
      </c>
      <c r="N292" s="111">
        <f t="shared" si="1362"/>
        <v>0</v>
      </c>
      <c r="O292" s="112"/>
      <c r="P292" s="111">
        <f t="shared" si="11"/>
        <v>0</v>
      </c>
      <c r="Q292" s="111">
        <f t="shared" ref="Q292:Z292" si="1363">IF(E$10=0,0,ROUND(Q291-(E292-AB292),2))</f>
        <v>0</v>
      </c>
      <c r="R292" s="111">
        <f t="shared" si="1363"/>
        <v>0</v>
      </c>
      <c r="S292" s="111">
        <f t="shared" si="1363"/>
        <v>0</v>
      </c>
      <c r="T292" s="111">
        <f t="shared" si="1363"/>
        <v>0</v>
      </c>
      <c r="U292" s="111">
        <f t="shared" si="1363"/>
        <v>0</v>
      </c>
      <c r="V292" s="111">
        <f t="shared" si="1363"/>
        <v>0</v>
      </c>
      <c r="W292" s="111">
        <f t="shared" si="1363"/>
        <v>0</v>
      </c>
      <c r="X292" s="111">
        <f t="shared" si="1363"/>
        <v>0</v>
      </c>
      <c r="Y292" s="111">
        <f t="shared" si="1363"/>
        <v>0</v>
      </c>
      <c r="Z292" s="111">
        <f t="shared" si="1363"/>
        <v>0</v>
      </c>
      <c r="AA292" s="114"/>
      <c r="AB292" s="111">
        <f t="shared" ref="AB292:AK292" si="1364">ROUND(Q291*E$11/12,2)</f>
        <v>0</v>
      </c>
      <c r="AC292" s="111">
        <f t="shared" si="1364"/>
        <v>0</v>
      </c>
      <c r="AD292" s="111">
        <f t="shared" si="1364"/>
        <v>0</v>
      </c>
      <c r="AE292" s="111">
        <f t="shared" si="1364"/>
        <v>0</v>
      </c>
      <c r="AF292" s="111">
        <f t="shared" si="1364"/>
        <v>0</v>
      </c>
      <c r="AG292" s="111">
        <f t="shared" si="1364"/>
        <v>0</v>
      </c>
      <c r="AH292" s="111">
        <f t="shared" si="1364"/>
        <v>0</v>
      </c>
      <c r="AI292" s="111">
        <f t="shared" si="1364"/>
        <v>0</v>
      </c>
      <c r="AJ292" s="111">
        <f t="shared" si="1364"/>
        <v>0</v>
      </c>
      <c r="AK292" s="111">
        <f t="shared" si="1364"/>
        <v>0</v>
      </c>
      <c r="AL292" s="111">
        <f t="shared" si="22"/>
        <v>0</v>
      </c>
      <c r="AM292" s="115"/>
      <c r="AN292" s="111">
        <f t="shared" ref="AN292:AW292" si="1365">IF(Q291&gt;0,IF((Q291+AB292)&lt;E$12,Q291+AB292,E$12),0)</f>
        <v>0</v>
      </c>
      <c r="AO292" s="111">
        <f t="shared" si="1365"/>
        <v>0</v>
      </c>
      <c r="AP292" s="111">
        <f t="shared" si="1365"/>
        <v>0</v>
      </c>
      <c r="AQ292" s="111">
        <f t="shared" si="1365"/>
        <v>0</v>
      </c>
      <c r="AR292" s="111">
        <f t="shared" si="1365"/>
        <v>0</v>
      </c>
      <c r="AS292" s="111">
        <f t="shared" si="1365"/>
        <v>0</v>
      </c>
      <c r="AT292" s="111">
        <f t="shared" si="1365"/>
        <v>0</v>
      </c>
      <c r="AU292" s="111">
        <f t="shared" si="1365"/>
        <v>0</v>
      </c>
      <c r="AV292" s="111">
        <f t="shared" si="1365"/>
        <v>0</v>
      </c>
      <c r="AW292" s="111">
        <f t="shared" si="1365"/>
        <v>0</v>
      </c>
      <c r="AX292" s="111">
        <f t="shared" si="24"/>
        <v>0</v>
      </c>
      <c r="AY292" s="111"/>
      <c r="AZ292" s="113">
        <f t="shared" si="25"/>
        <v>0</v>
      </c>
      <c r="BA292" s="111">
        <f t="shared" ref="BA292:BI292" si="1366">IF(R291&lt;=0,0,IF($C292&lt;=SUM($AZ292:AZ292),0,IF(AO292+$C292-SUM($AZ292:AZ292)&gt;R291+AC292,R291+AC292-AO292,$C292-SUM($AZ292:AZ292))))</f>
        <v>0</v>
      </c>
      <c r="BB292" s="111">
        <f t="shared" si="1366"/>
        <v>0</v>
      </c>
      <c r="BC292" s="111">
        <f t="shared" si="1366"/>
        <v>0</v>
      </c>
      <c r="BD292" s="111">
        <f t="shared" si="1366"/>
        <v>0</v>
      </c>
      <c r="BE292" s="111">
        <f t="shared" si="1366"/>
        <v>0</v>
      </c>
      <c r="BF292" s="111">
        <f t="shared" si="1366"/>
        <v>0</v>
      </c>
      <c r="BG292" s="111">
        <f t="shared" si="1366"/>
        <v>0</v>
      </c>
      <c r="BH292" s="111">
        <f t="shared" si="1366"/>
        <v>0</v>
      </c>
      <c r="BI292" s="111">
        <f t="shared" si="1366"/>
        <v>0</v>
      </c>
      <c r="BJ292" s="53"/>
      <c r="BK292" s="53"/>
    </row>
    <row r="293" ht="10.5" customHeight="1">
      <c r="A293" s="107" t="str">
        <f t="shared" si="16"/>
        <v/>
      </c>
      <c r="B293" s="108" t="str">
        <f t="shared" si="17"/>
        <v>#N/A</v>
      </c>
      <c r="C293" s="109" t="str">
        <f t="shared" si="18"/>
        <v/>
      </c>
      <c r="D293" s="110"/>
      <c r="E293" s="111">
        <f t="shared" ref="E293:N293" si="1367">AN293+AZ293</f>
        <v>0</v>
      </c>
      <c r="F293" s="111">
        <f t="shared" si="1367"/>
        <v>0</v>
      </c>
      <c r="G293" s="111">
        <f t="shared" si="1367"/>
        <v>0</v>
      </c>
      <c r="H293" s="111">
        <f t="shared" si="1367"/>
        <v>0</v>
      </c>
      <c r="I293" s="111">
        <f t="shared" si="1367"/>
        <v>0</v>
      </c>
      <c r="J293" s="111">
        <f t="shared" si="1367"/>
        <v>0</v>
      </c>
      <c r="K293" s="111">
        <f t="shared" si="1367"/>
        <v>0</v>
      </c>
      <c r="L293" s="111">
        <f t="shared" si="1367"/>
        <v>0</v>
      </c>
      <c r="M293" s="111">
        <f t="shared" si="1367"/>
        <v>0</v>
      </c>
      <c r="N293" s="111">
        <f t="shared" si="1367"/>
        <v>0</v>
      </c>
      <c r="O293" s="112"/>
      <c r="P293" s="111">
        <f t="shared" si="11"/>
        <v>0</v>
      </c>
      <c r="Q293" s="111">
        <f t="shared" ref="Q293:Z293" si="1368">IF(E$10=0,0,ROUND(Q292-(E293-AB293),2))</f>
        <v>0</v>
      </c>
      <c r="R293" s="111">
        <f t="shared" si="1368"/>
        <v>0</v>
      </c>
      <c r="S293" s="111">
        <f t="shared" si="1368"/>
        <v>0</v>
      </c>
      <c r="T293" s="111">
        <f t="shared" si="1368"/>
        <v>0</v>
      </c>
      <c r="U293" s="111">
        <f t="shared" si="1368"/>
        <v>0</v>
      </c>
      <c r="V293" s="111">
        <f t="shared" si="1368"/>
        <v>0</v>
      </c>
      <c r="W293" s="111">
        <f t="shared" si="1368"/>
        <v>0</v>
      </c>
      <c r="X293" s="111">
        <f t="shared" si="1368"/>
        <v>0</v>
      </c>
      <c r="Y293" s="111">
        <f t="shared" si="1368"/>
        <v>0</v>
      </c>
      <c r="Z293" s="111">
        <f t="shared" si="1368"/>
        <v>0</v>
      </c>
      <c r="AA293" s="114"/>
      <c r="AB293" s="111">
        <f t="shared" ref="AB293:AK293" si="1369">ROUND(Q292*E$11/12,2)</f>
        <v>0</v>
      </c>
      <c r="AC293" s="111">
        <f t="shared" si="1369"/>
        <v>0</v>
      </c>
      <c r="AD293" s="111">
        <f t="shared" si="1369"/>
        <v>0</v>
      </c>
      <c r="AE293" s="111">
        <f t="shared" si="1369"/>
        <v>0</v>
      </c>
      <c r="AF293" s="111">
        <f t="shared" si="1369"/>
        <v>0</v>
      </c>
      <c r="AG293" s="111">
        <f t="shared" si="1369"/>
        <v>0</v>
      </c>
      <c r="AH293" s="111">
        <f t="shared" si="1369"/>
        <v>0</v>
      </c>
      <c r="AI293" s="111">
        <f t="shared" si="1369"/>
        <v>0</v>
      </c>
      <c r="AJ293" s="111">
        <f t="shared" si="1369"/>
        <v>0</v>
      </c>
      <c r="AK293" s="111">
        <f t="shared" si="1369"/>
        <v>0</v>
      </c>
      <c r="AL293" s="111">
        <f t="shared" si="22"/>
        <v>0</v>
      </c>
      <c r="AM293" s="115"/>
      <c r="AN293" s="111">
        <f t="shared" ref="AN293:AW293" si="1370">IF(Q292&gt;0,IF((Q292+AB293)&lt;E$12,Q292+AB293,E$12),0)</f>
        <v>0</v>
      </c>
      <c r="AO293" s="111">
        <f t="shared" si="1370"/>
        <v>0</v>
      </c>
      <c r="AP293" s="111">
        <f t="shared" si="1370"/>
        <v>0</v>
      </c>
      <c r="AQ293" s="111">
        <f t="shared" si="1370"/>
        <v>0</v>
      </c>
      <c r="AR293" s="111">
        <f t="shared" si="1370"/>
        <v>0</v>
      </c>
      <c r="AS293" s="111">
        <f t="shared" si="1370"/>
        <v>0</v>
      </c>
      <c r="AT293" s="111">
        <f t="shared" si="1370"/>
        <v>0</v>
      </c>
      <c r="AU293" s="111">
        <f t="shared" si="1370"/>
        <v>0</v>
      </c>
      <c r="AV293" s="111">
        <f t="shared" si="1370"/>
        <v>0</v>
      </c>
      <c r="AW293" s="111">
        <f t="shared" si="1370"/>
        <v>0</v>
      </c>
      <c r="AX293" s="111">
        <f t="shared" si="24"/>
        <v>0</v>
      </c>
      <c r="AY293" s="111"/>
      <c r="AZ293" s="113">
        <f t="shared" si="25"/>
        <v>0</v>
      </c>
      <c r="BA293" s="111">
        <f t="shared" ref="BA293:BI293" si="1371">IF(R292&lt;=0,0,IF($C293&lt;=SUM($AZ293:AZ293),0,IF(AO293+$C293-SUM($AZ293:AZ293)&gt;R292+AC293,R292+AC293-AO293,$C293-SUM($AZ293:AZ293))))</f>
        <v>0</v>
      </c>
      <c r="BB293" s="111">
        <f t="shared" si="1371"/>
        <v>0</v>
      </c>
      <c r="BC293" s="111">
        <f t="shared" si="1371"/>
        <v>0</v>
      </c>
      <c r="BD293" s="111">
        <f t="shared" si="1371"/>
        <v>0</v>
      </c>
      <c r="BE293" s="111">
        <f t="shared" si="1371"/>
        <v>0</v>
      </c>
      <c r="BF293" s="111">
        <f t="shared" si="1371"/>
        <v>0</v>
      </c>
      <c r="BG293" s="111">
        <f t="shared" si="1371"/>
        <v>0</v>
      </c>
      <c r="BH293" s="111">
        <f t="shared" si="1371"/>
        <v>0</v>
      </c>
      <c r="BI293" s="111">
        <f t="shared" si="1371"/>
        <v>0</v>
      </c>
      <c r="BJ293" s="53"/>
      <c r="BK293" s="53"/>
    </row>
    <row r="294" ht="10.5" customHeight="1">
      <c r="A294" s="107" t="str">
        <f t="shared" si="16"/>
        <v/>
      </c>
      <c r="B294" s="108" t="str">
        <f t="shared" si="17"/>
        <v>#N/A</v>
      </c>
      <c r="C294" s="109" t="str">
        <f t="shared" si="18"/>
        <v/>
      </c>
      <c r="D294" s="110"/>
      <c r="E294" s="111">
        <f t="shared" ref="E294:N294" si="1372">AN294+AZ294</f>
        <v>0</v>
      </c>
      <c r="F294" s="111">
        <f t="shared" si="1372"/>
        <v>0</v>
      </c>
      <c r="G294" s="111">
        <f t="shared" si="1372"/>
        <v>0</v>
      </c>
      <c r="H294" s="111">
        <f t="shared" si="1372"/>
        <v>0</v>
      </c>
      <c r="I294" s="111">
        <f t="shared" si="1372"/>
        <v>0</v>
      </c>
      <c r="J294" s="111">
        <f t="shared" si="1372"/>
        <v>0</v>
      </c>
      <c r="K294" s="111">
        <f t="shared" si="1372"/>
        <v>0</v>
      </c>
      <c r="L294" s="111">
        <f t="shared" si="1372"/>
        <v>0</v>
      </c>
      <c r="M294" s="111">
        <f t="shared" si="1372"/>
        <v>0</v>
      </c>
      <c r="N294" s="111">
        <f t="shared" si="1372"/>
        <v>0</v>
      </c>
      <c r="O294" s="112"/>
      <c r="P294" s="111">
        <f t="shared" si="11"/>
        <v>0</v>
      </c>
      <c r="Q294" s="111">
        <f t="shared" ref="Q294:Z294" si="1373">IF(E$10=0,0,ROUND(Q293-(E294-AB294),2))</f>
        <v>0</v>
      </c>
      <c r="R294" s="111">
        <f t="shared" si="1373"/>
        <v>0</v>
      </c>
      <c r="S294" s="111">
        <f t="shared" si="1373"/>
        <v>0</v>
      </c>
      <c r="T294" s="111">
        <f t="shared" si="1373"/>
        <v>0</v>
      </c>
      <c r="U294" s="111">
        <f t="shared" si="1373"/>
        <v>0</v>
      </c>
      <c r="V294" s="111">
        <f t="shared" si="1373"/>
        <v>0</v>
      </c>
      <c r="W294" s="111">
        <f t="shared" si="1373"/>
        <v>0</v>
      </c>
      <c r="X294" s="111">
        <f t="shared" si="1373"/>
        <v>0</v>
      </c>
      <c r="Y294" s="111">
        <f t="shared" si="1373"/>
        <v>0</v>
      </c>
      <c r="Z294" s="111">
        <f t="shared" si="1373"/>
        <v>0</v>
      </c>
      <c r="AA294" s="114"/>
      <c r="AB294" s="111">
        <f t="shared" ref="AB294:AK294" si="1374">ROUND(Q293*E$11/12,2)</f>
        <v>0</v>
      </c>
      <c r="AC294" s="111">
        <f t="shared" si="1374"/>
        <v>0</v>
      </c>
      <c r="AD294" s="111">
        <f t="shared" si="1374"/>
        <v>0</v>
      </c>
      <c r="AE294" s="111">
        <f t="shared" si="1374"/>
        <v>0</v>
      </c>
      <c r="AF294" s="111">
        <f t="shared" si="1374"/>
        <v>0</v>
      </c>
      <c r="AG294" s="111">
        <f t="shared" si="1374"/>
        <v>0</v>
      </c>
      <c r="AH294" s="111">
        <f t="shared" si="1374"/>
        <v>0</v>
      </c>
      <c r="AI294" s="111">
        <f t="shared" si="1374"/>
        <v>0</v>
      </c>
      <c r="AJ294" s="111">
        <f t="shared" si="1374"/>
        <v>0</v>
      </c>
      <c r="AK294" s="111">
        <f t="shared" si="1374"/>
        <v>0</v>
      </c>
      <c r="AL294" s="111">
        <f t="shared" si="22"/>
        <v>0</v>
      </c>
      <c r="AM294" s="115"/>
      <c r="AN294" s="111">
        <f t="shared" ref="AN294:AW294" si="1375">IF(Q293&gt;0,IF((Q293+AB294)&lt;E$12,Q293+AB294,E$12),0)</f>
        <v>0</v>
      </c>
      <c r="AO294" s="111">
        <f t="shared" si="1375"/>
        <v>0</v>
      </c>
      <c r="AP294" s="111">
        <f t="shared" si="1375"/>
        <v>0</v>
      </c>
      <c r="AQ294" s="111">
        <f t="shared" si="1375"/>
        <v>0</v>
      </c>
      <c r="AR294" s="111">
        <f t="shared" si="1375"/>
        <v>0</v>
      </c>
      <c r="AS294" s="111">
        <f t="shared" si="1375"/>
        <v>0</v>
      </c>
      <c r="AT294" s="111">
        <f t="shared" si="1375"/>
        <v>0</v>
      </c>
      <c r="AU294" s="111">
        <f t="shared" si="1375"/>
        <v>0</v>
      </c>
      <c r="AV294" s="111">
        <f t="shared" si="1375"/>
        <v>0</v>
      </c>
      <c r="AW294" s="111">
        <f t="shared" si="1375"/>
        <v>0</v>
      </c>
      <c r="AX294" s="111">
        <f t="shared" si="24"/>
        <v>0</v>
      </c>
      <c r="AY294" s="111"/>
      <c r="AZ294" s="113">
        <f t="shared" si="25"/>
        <v>0</v>
      </c>
      <c r="BA294" s="111">
        <f t="shared" ref="BA294:BI294" si="1376">IF(R293&lt;=0,0,IF($C294&lt;=SUM($AZ294:AZ294),0,IF(AO294+$C294-SUM($AZ294:AZ294)&gt;R293+AC294,R293+AC294-AO294,$C294-SUM($AZ294:AZ294))))</f>
        <v>0</v>
      </c>
      <c r="BB294" s="111">
        <f t="shared" si="1376"/>
        <v>0</v>
      </c>
      <c r="BC294" s="111">
        <f t="shared" si="1376"/>
        <v>0</v>
      </c>
      <c r="BD294" s="111">
        <f t="shared" si="1376"/>
        <v>0</v>
      </c>
      <c r="BE294" s="111">
        <f t="shared" si="1376"/>
        <v>0</v>
      </c>
      <c r="BF294" s="111">
        <f t="shared" si="1376"/>
        <v>0</v>
      </c>
      <c r="BG294" s="111">
        <f t="shared" si="1376"/>
        <v>0</v>
      </c>
      <c r="BH294" s="111">
        <f t="shared" si="1376"/>
        <v>0</v>
      </c>
      <c r="BI294" s="111">
        <f t="shared" si="1376"/>
        <v>0</v>
      </c>
      <c r="BJ294" s="53"/>
      <c r="BK294" s="53"/>
    </row>
    <row r="295" ht="10.5" customHeight="1">
      <c r="A295" s="107" t="str">
        <f t="shared" si="16"/>
        <v/>
      </c>
      <c r="B295" s="108" t="str">
        <f t="shared" si="17"/>
        <v>#N/A</v>
      </c>
      <c r="C295" s="109" t="str">
        <f t="shared" si="18"/>
        <v/>
      </c>
      <c r="D295" s="110"/>
      <c r="E295" s="111">
        <f t="shared" ref="E295:N295" si="1377">AN295+AZ295</f>
        <v>0</v>
      </c>
      <c r="F295" s="111">
        <f t="shared" si="1377"/>
        <v>0</v>
      </c>
      <c r="G295" s="111">
        <f t="shared" si="1377"/>
        <v>0</v>
      </c>
      <c r="H295" s="111">
        <f t="shared" si="1377"/>
        <v>0</v>
      </c>
      <c r="I295" s="111">
        <f t="shared" si="1377"/>
        <v>0</v>
      </c>
      <c r="J295" s="111">
        <f t="shared" si="1377"/>
        <v>0</v>
      </c>
      <c r="K295" s="111">
        <f t="shared" si="1377"/>
        <v>0</v>
      </c>
      <c r="L295" s="111">
        <f t="shared" si="1377"/>
        <v>0</v>
      </c>
      <c r="M295" s="111">
        <f t="shared" si="1377"/>
        <v>0</v>
      </c>
      <c r="N295" s="111">
        <f t="shared" si="1377"/>
        <v>0</v>
      </c>
      <c r="O295" s="112"/>
      <c r="P295" s="111">
        <f t="shared" si="11"/>
        <v>0</v>
      </c>
      <c r="Q295" s="111">
        <f t="shared" ref="Q295:Z295" si="1378">IF(E$10=0,0,ROUND(Q294-(E295-AB295),2))</f>
        <v>0</v>
      </c>
      <c r="R295" s="111">
        <f t="shared" si="1378"/>
        <v>0</v>
      </c>
      <c r="S295" s="111">
        <f t="shared" si="1378"/>
        <v>0</v>
      </c>
      <c r="T295" s="111">
        <f t="shared" si="1378"/>
        <v>0</v>
      </c>
      <c r="U295" s="111">
        <f t="shared" si="1378"/>
        <v>0</v>
      </c>
      <c r="V295" s="111">
        <f t="shared" si="1378"/>
        <v>0</v>
      </c>
      <c r="W295" s="111">
        <f t="shared" si="1378"/>
        <v>0</v>
      </c>
      <c r="X295" s="111">
        <f t="shared" si="1378"/>
        <v>0</v>
      </c>
      <c r="Y295" s="111">
        <f t="shared" si="1378"/>
        <v>0</v>
      </c>
      <c r="Z295" s="111">
        <f t="shared" si="1378"/>
        <v>0</v>
      </c>
      <c r="AA295" s="114"/>
      <c r="AB295" s="111">
        <f t="shared" ref="AB295:AK295" si="1379">ROUND(Q294*E$11/12,2)</f>
        <v>0</v>
      </c>
      <c r="AC295" s="111">
        <f t="shared" si="1379"/>
        <v>0</v>
      </c>
      <c r="AD295" s="111">
        <f t="shared" si="1379"/>
        <v>0</v>
      </c>
      <c r="AE295" s="111">
        <f t="shared" si="1379"/>
        <v>0</v>
      </c>
      <c r="AF295" s="111">
        <f t="shared" si="1379"/>
        <v>0</v>
      </c>
      <c r="AG295" s="111">
        <f t="shared" si="1379"/>
        <v>0</v>
      </c>
      <c r="AH295" s="111">
        <f t="shared" si="1379"/>
        <v>0</v>
      </c>
      <c r="AI295" s="111">
        <f t="shared" si="1379"/>
        <v>0</v>
      </c>
      <c r="AJ295" s="111">
        <f t="shared" si="1379"/>
        <v>0</v>
      </c>
      <c r="AK295" s="111">
        <f t="shared" si="1379"/>
        <v>0</v>
      </c>
      <c r="AL295" s="111">
        <f t="shared" si="22"/>
        <v>0</v>
      </c>
      <c r="AM295" s="115"/>
      <c r="AN295" s="111">
        <f t="shared" ref="AN295:AW295" si="1380">IF(Q294&gt;0,IF((Q294+AB295)&lt;E$12,Q294+AB295,E$12),0)</f>
        <v>0</v>
      </c>
      <c r="AO295" s="111">
        <f t="shared" si="1380"/>
        <v>0</v>
      </c>
      <c r="AP295" s="111">
        <f t="shared" si="1380"/>
        <v>0</v>
      </c>
      <c r="AQ295" s="111">
        <f t="shared" si="1380"/>
        <v>0</v>
      </c>
      <c r="AR295" s="111">
        <f t="shared" si="1380"/>
        <v>0</v>
      </c>
      <c r="AS295" s="111">
        <f t="shared" si="1380"/>
        <v>0</v>
      </c>
      <c r="AT295" s="111">
        <f t="shared" si="1380"/>
        <v>0</v>
      </c>
      <c r="AU295" s="111">
        <f t="shared" si="1380"/>
        <v>0</v>
      </c>
      <c r="AV295" s="111">
        <f t="shared" si="1380"/>
        <v>0</v>
      </c>
      <c r="AW295" s="111">
        <f t="shared" si="1380"/>
        <v>0</v>
      </c>
      <c r="AX295" s="111">
        <f t="shared" si="24"/>
        <v>0</v>
      </c>
      <c r="AY295" s="111"/>
      <c r="AZ295" s="113">
        <f t="shared" si="25"/>
        <v>0</v>
      </c>
      <c r="BA295" s="111">
        <f t="shared" ref="BA295:BI295" si="1381">IF(R294&lt;=0,0,IF($C295&lt;=SUM($AZ295:AZ295),0,IF(AO295+$C295-SUM($AZ295:AZ295)&gt;R294+AC295,R294+AC295-AO295,$C295-SUM($AZ295:AZ295))))</f>
        <v>0</v>
      </c>
      <c r="BB295" s="111">
        <f t="shared" si="1381"/>
        <v>0</v>
      </c>
      <c r="BC295" s="111">
        <f t="shared" si="1381"/>
        <v>0</v>
      </c>
      <c r="BD295" s="111">
        <f t="shared" si="1381"/>
        <v>0</v>
      </c>
      <c r="BE295" s="111">
        <f t="shared" si="1381"/>
        <v>0</v>
      </c>
      <c r="BF295" s="111">
        <f t="shared" si="1381"/>
        <v>0</v>
      </c>
      <c r="BG295" s="111">
        <f t="shared" si="1381"/>
        <v>0</v>
      </c>
      <c r="BH295" s="111">
        <f t="shared" si="1381"/>
        <v>0</v>
      </c>
      <c r="BI295" s="111">
        <f t="shared" si="1381"/>
        <v>0</v>
      </c>
      <c r="BJ295" s="53"/>
      <c r="BK295" s="53"/>
    </row>
    <row r="296" ht="10.5" customHeight="1">
      <c r="A296" s="107" t="str">
        <f t="shared" si="16"/>
        <v/>
      </c>
      <c r="B296" s="108" t="str">
        <f t="shared" si="17"/>
        <v>#N/A</v>
      </c>
      <c r="C296" s="109" t="str">
        <f t="shared" si="18"/>
        <v/>
      </c>
      <c r="D296" s="110"/>
      <c r="E296" s="111">
        <f t="shared" ref="E296:N296" si="1382">AN296+AZ296</f>
        <v>0</v>
      </c>
      <c r="F296" s="111">
        <f t="shared" si="1382"/>
        <v>0</v>
      </c>
      <c r="G296" s="111">
        <f t="shared" si="1382"/>
        <v>0</v>
      </c>
      <c r="H296" s="111">
        <f t="shared" si="1382"/>
        <v>0</v>
      </c>
      <c r="I296" s="111">
        <f t="shared" si="1382"/>
        <v>0</v>
      </c>
      <c r="J296" s="111">
        <f t="shared" si="1382"/>
        <v>0</v>
      </c>
      <c r="K296" s="111">
        <f t="shared" si="1382"/>
        <v>0</v>
      </c>
      <c r="L296" s="111">
        <f t="shared" si="1382"/>
        <v>0</v>
      </c>
      <c r="M296" s="111">
        <f t="shared" si="1382"/>
        <v>0</v>
      </c>
      <c r="N296" s="111">
        <f t="shared" si="1382"/>
        <v>0</v>
      </c>
      <c r="O296" s="112"/>
      <c r="P296" s="111">
        <f t="shared" si="11"/>
        <v>0</v>
      </c>
      <c r="Q296" s="111">
        <f t="shared" ref="Q296:Z296" si="1383">IF(E$10=0,0,ROUND(Q295-(E296-AB296),2))</f>
        <v>0</v>
      </c>
      <c r="R296" s="111">
        <f t="shared" si="1383"/>
        <v>0</v>
      </c>
      <c r="S296" s="111">
        <f t="shared" si="1383"/>
        <v>0</v>
      </c>
      <c r="T296" s="111">
        <f t="shared" si="1383"/>
        <v>0</v>
      </c>
      <c r="U296" s="111">
        <f t="shared" si="1383"/>
        <v>0</v>
      </c>
      <c r="V296" s="111">
        <f t="shared" si="1383"/>
        <v>0</v>
      </c>
      <c r="W296" s="111">
        <f t="shared" si="1383"/>
        <v>0</v>
      </c>
      <c r="X296" s="111">
        <f t="shared" si="1383"/>
        <v>0</v>
      </c>
      <c r="Y296" s="111">
        <f t="shared" si="1383"/>
        <v>0</v>
      </c>
      <c r="Z296" s="111">
        <f t="shared" si="1383"/>
        <v>0</v>
      </c>
      <c r="AA296" s="114"/>
      <c r="AB296" s="111">
        <f t="shared" ref="AB296:AK296" si="1384">ROUND(Q295*E$11/12,2)</f>
        <v>0</v>
      </c>
      <c r="AC296" s="111">
        <f t="shared" si="1384"/>
        <v>0</v>
      </c>
      <c r="AD296" s="111">
        <f t="shared" si="1384"/>
        <v>0</v>
      </c>
      <c r="AE296" s="111">
        <f t="shared" si="1384"/>
        <v>0</v>
      </c>
      <c r="AF296" s="111">
        <f t="shared" si="1384"/>
        <v>0</v>
      </c>
      <c r="AG296" s="111">
        <f t="shared" si="1384"/>
        <v>0</v>
      </c>
      <c r="AH296" s="111">
        <f t="shared" si="1384"/>
        <v>0</v>
      </c>
      <c r="AI296" s="111">
        <f t="shared" si="1384"/>
        <v>0</v>
      </c>
      <c r="AJ296" s="111">
        <f t="shared" si="1384"/>
        <v>0</v>
      </c>
      <c r="AK296" s="111">
        <f t="shared" si="1384"/>
        <v>0</v>
      </c>
      <c r="AL296" s="111">
        <f t="shared" si="22"/>
        <v>0</v>
      </c>
      <c r="AM296" s="115"/>
      <c r="AN296" s="111">
        <f t="shared" ref="AN296:AW296" si="1385">IF(Q295&gt;0,IF((Q295+AB296)&lt;E$12,Q295+AB296,E$12),0)</f>
        <v>0</v>
      </c>
      <c r="AO296" s="111">
        <f t="shared" si="1385"/>
        <v>0</v>
      </c>
      <c r="AP296" s="111">
        <f t="shared" si="1385"/>
        <v>0</v>
      </c>
      <c r="AQ296" s="111">
        <f t="shared" si="1385"/>
        <v>0</v>
      </c>
      <c r="AR296" s="111">
        <f t="shared" si="1385"/>
        <v>0</v>
      </c>
      <c r="AS296" s="111">
        <f t="shared" si="1385"/>
        <v>0</v>
      </c>
      <c r="AT296" s="111">
        <f t="shared" si="1385"/>
        <v>0</v>
      </c>
      <c r="AU296" s="111">
        <f t="shared" si="1385"/>
        <v>0</v>
      </c>
      <c r="AV296" s="111">
        <f t="shared" si="1385"/>
        <v>0</v>
      </c>
      <c r="AW296" s="111">
        <f t="shared" si="1385"/>
        <v>0</v>
      </c>
      <c r="AX296" s="111">
        <f t="shared" si="24"/>
        <v>0</v>
      </c>
      <c r="AY296" s="111"/>
      <c r="AZ296" s="113">
        <f t="shared" si="25"/>
        <v>0</v>
      </c>
      <c r="BA296" s="111">
        <f t="shared" ref="BA296:BI296" si="1386">IF(R295&lt;=0,0,IF($C296&lt;=SUM($AZ296:AZ296),0,IF(AO296+$C296-SUM($AZ296:AZ296)&gt;R295+AC296,R295+AC296-AO296,$C296-SUM($AZ296:AZ296))))</f>
        <v>0</v>
      </c>
      <c r="BB296" s="111">
        <f t="shared" si="1386"/>
        <v>0</v>
      </c>
      <c r="BC296" s="111">
        <f t="shared" si="1386"/>
        <v>0</v>
      </c>
      <c r="BD296" s="111">
        <f t="shared" si="1386"/>
        <v>0</v>
      </c>
      <c r="BE296" s="111">
        <f t="shared" si="1386"/>
        <v>0</v>
      </c>
      <c r="BF296" s="111">
        <f t="shared" si="1386"/>
        <v>0</v>
      </c>
      <c r="BG296" s="111">
        <f t="shared" si="1386"/>
        <v>0</v>
      </c>
      <c r="BH296" s="111">
        <f t="shared" si="1386"/>
        <v>0</v>
      </c>
      <c r="BI296" s="111">
        <f t="shared" si="1386"/>
        <v>0</v>
      </c>
      <c r="BJ296" s="53"/>
      <c r="BK296" s="53"/>
    </row>
    <row r="297" ht="10.5" customHeight="1">
      <c r="A297" s="107" t="str">
        <f t="shared" si="16"/>
        <v/>
      </c>
      <c r="B297" s="108" t="str">
        <f t="shared" si="17"/>
        <v>#N/A</v>
      </c>
      <c r="C297" s="109" t="str">
        <f t="shared" si="18"/>
        <v/>
      </c>
      <c r="D297" s="110"/>
      <c r="E297" s="111">
        <f t="shared" ref="E297:N297" si="1387">AN297+AZ297</f>
        <v>0</v>
      </c>
      <c r="F297" s="111">
        <f t="shared" si="1387"/>
        <v>0</v>
      </c>
      <c r="G297" s="111">
        <f t="shared" si="1387"/>
        <v>0</v>
      </c>
      <c r="H297" s="111">
        <f t="shared" si="1387"/>
        <v>0</v>
      </c>
      <c r="I297" s="111">
        <f t="shared" si="1387"/>
        <v>0</v>
      </c>
      <c r="J297" s="111">
        <f t="shared" si="1387"/>
        <v>0</v>
      </c>
      <c r="K297" s="111">
        <f t="shared" si="1387"/>
        <v>0</v>
      </c>
      <c r="L297" s="111">
        <f t="shared" si="1387"/>
        <v>0</v>
      </c>
      <c r="M297" s="111">
        <f t="shared" si="1387"/>
        <v>0</v>
      </c>
      <c r="N297" s="111">
        <f t="shared" si="1387"/>
        <v>0</v>
      </c>
      <c r="O297" s="112"/>
      <c r="P297" s="111">
        <f t="shared" si="11"/>
        <v>0</v>
      </c>
      <c r="Q297" s="111">
        <f t="shared" ref="Q297:Z297" si="1388">IF(E$10=0,0,ROUND(Q296-(E297-AB297),2))</f>
        <v>0</v>
      </c>
      <c r="R297" s="111">
        <f t="shared" si="1388"/>
        <v>0</v>
      </c>
      <c r="S297" s="111">
        <f t="shared" si="1388"/>
        <v>0</v>
      </c>
      <c r="T297" s="111">
        <f t="shared" si="1388"/>
        <v>0</v>
      </c>
      <c r="U297" s="111">
        <f t="shared" si="1388"/>
        <v>0</v>
      </c>
      <c r="V297" s="111">
        <f t="shared" si="1388"/>
        <v>0</v>
      </c>
      <c r="W297" s="111">
        <f t="shared" si="1388"/>
        <v>0</v>
      </c>
      <c r="X297" s="111">
        <f t="shared" si="1388"/>
        <v>0</v>
      </c>
      <c r="Y297" s="111">
        <f t="shared" si="1388"/>
        <v>0</v>
      </c>
      <c r="Z297" s="111">
        <f t="shared" si="1388"/>
        <v>0</v>
      </c>
      <c r="AA297" s="114"/>
      <c r="AB297" s="111">
        <f t="shared" ref="AB297:AK297" si="1389">ROUND(Q296*E$11/12,2)</f>
        <v>0</v>
      </c>
      <c r="AC297" s="111">
        <f t="shared" si="1389"/>
        <v>0</v>
      </c>
      <c r="AD297" s="111">
        <f t="shared" si="1389"/>
        <v>0</v>
      </c>
      <c r="AE297" s="111">
        <f t="shared" si="1389"/>
        <v>0</v>
      </c>
      <c r="AF297" s="111">
        <f t="shared" si="1389"/>
        <v>0</v>
      </c>
      <c r="AG297" s="111">
        <f t="shared" si="1389"/>
        <v>0</v>
      </c>
      <c r="AH297" s="111">
        <f t="shared" si="1389"/>
        <v>0</v>
      </c>
      <c r="AI297" s="111">
        <f t="shared" si="1389"/>
        <v>0</v>
      </c>
      <c r="AJ297" s="111">
        <f t="shared" si="1389"/>
        <v>0</v>
      </c>
      <c r="AK297" s="111">
        <f t="shared" si="1389"/>
        <v>0</v>
      </c>
      <c r="AL297" s="111">
        <f t="shared" si="22"/>
        <v>0</v>
      </c>
      <c r="AM297" s="115"/>
      <c r="AN297" s="111">
        <f t="shared" ref="AN297:AW297" si="1390">IF(Q296&gt;0,IF((Q296+AB297)&lt;E$12,Q296+AB297,E$12),0)</f>
        <v>0</v>
      </c>
      <c r="AO297" s="111">
        <f t="shared" si="1390"/>
        <v>0</v>
      </c>
      <c r="AP297" s="111">
        <f t="shared" si="1390"/>
        <v>0</v>
      </c>
      <c r="AQ297" s="111">
        <f t="shared" si="1390"/>
        <v>0</v>
      </c>
      <c r="AR297" s="111">
        <f t="shared" si="1390"/>
        <v>0</v>
      </c>
      <c r="AS297" s="111">
        <f t="shared" si="1390"/>
        <v>0</v>
      </c>
      <c r="AT297" s="111">
        <f t="shared" si="1390"/>
        <v>0</v>
      </c>
      <c r="AU297" s="111">
        <f t="shared" si="1390"/>
        <v>0</v>
      </c>
      <c r="AV297" s="111">
        <f t="shared" si="1390"/>
        <v>0</v>
      </c>
      <c r="AW297" s="111">
        <f t="shared" si="1390"/>
        <v>0</v>
      </c>
      <c r="AX297" s="111">
        <f t="shared" si="24"/>
        <v>0</v>
      </c>
      <c r="AY297" s="111"/>
      <c r="AZ297" s="113">
        <f t="shared" si="25"/>
        <v>0</v>
      </c>
      <c r="BA297" s="111">
        <f t="shared" ref="BA297:BI297" si="1391">IF(R296&lt;=0,0,IF($C297&lt;=SUM($AZ297:AZ297),0,IF(AO297+$C297-SUM($AZ297:AZ297)&gt;R296+AC297,R296+AC297-AO297,$C297-SUM($AZ297:AZ297))))</f>
        <v>0</v>
      </c>
      <c r="BB297" s="111">
        <f t="shared" si="1391"/>
        <v>0</v>
      </c>
      <c r="BC297" s="111">
        <f t="shared" si="1391"/>
        <v>0</v>
      </c>
      <c r="BD297" s="111">
        <f t="shared" si="1391"/>
        <v>0</v>
      </c>
      <c r="BE297" s="111">
        <f t="shared" si="1391"/>
        <v>0</v>
      </c>
      <c r="BF297" s="111">
        <f t="shared" si="1391"/>
        <v>0</v>
      </c>
      <c r="BG297" s="111">
        <f t="shared" si="1391"/>
        <v>0</v>
      </c>
      <c r="BH297" s="111">
        <f t="shared" si="1391"/>
        <v>0</v>
      </c>
      <c r="BI297" s="111">
        <f t="shared" si="1391"/>
        <v>0</v>
      </c>
      <c r="BJ297" s="53"/>
      <c r="BK297" s="53"/>
    </row>
    <row r="298" ht="10.5" customHeight="1">
      <c r="A298" s="107" t="str">
        <f t="shared" si="16"/>
        <v/>
      </c>
      <c r="B298" s="108" t="str">
        <f t="shared" si="17"/>
        <v>#N/A</v>
      </c>
      <c r="C298" s="109" t="str">
        <f t="shared" si="18"/>
        <v/>
      </c>
      <c r="D298" s="110"/>
      <c r="E298" s="111">
        <f t="shared" ref="E298:N298" si="1392">AN298+AZ298</f>
        <v>0</v>
      </c>
      <c r="F298" s="111">
        <f t="shared" si="1392"/>
        <v>0</v>
      </c>
      <c r="G298" s="111">
        <f t="shared" si="1392"/>
        <v>0</v>
      </c>
      <c r="H298" s="111">
        <f t="shared" si="1392"/>
        <v>0</v>
      </c>
      <c r="I298" s="111">
        <f t="shared" si="1392"/>
        <v>0</v>
      </c>
      <c r="J298" s="111">
        <f t="shared" si="1392"/>
        <v>0</v>
      </c>
      <c r="K298" s="111">
        <f t="shared" si="1392"/>
        <v>0</v>
      </c>
      <c r="L298" s="111">
        <f t="shared" si="1392"/>
        <v>0</v>
      </c>
      <c r="M298" s="111">
        <f t="shared" si="1392"/>
        <v>0</v>
      </c>
      <c r="N298" s="111">
        <f t="shared" si="1392"/>
        <v>0</v>
      </c>
      <c r="O298" s="112"/>
      <c r="P298" s="111">
        <f t="shared" si="11"/>
        <v>0</v>
      </c>
      <c r="Q298" s="111">
        <f t="shared" ref="Q298:Z298" si="1393">IF(E$10=0,0,ROUND(Q297-(E298-AB298),2))</f>
        <v>0</v>
      </c>
      <c r="R298" s="111">
        <f t="shared" si="1393"/>
        <v>0</v>
      </c>
      <c r="S298" s="111">
        <f t="shared" si="1393"/>
        <v>0</v>
      </c>
      <c r="T298" s="111">
        <f t="shared" si="1393"/>
        <v>0</v>
      </c>
      <c r="U298" s="111">
        <f t="shared" si="1393"/>
        <v>0</v>
      </c>
      <c r="V298" s="111">
        <f t="shared" si="1393"/>
        <v>0</v>
      </c>
      <c r="W298" s="111">
        <f t="shared" si="1393"/>
        <v>0</v>
      </c>
      <c r="X298" s="111">
        <f t="shared" si="1393"/>
        <v>0</v>
      </c>
      <c r="Y298" s="111">
        <f t="shared" si="1393"/>
        <v>0</v>
      </c>
      <c r="Z298" s="111">
        <f t="shared" si="1393"/>
        <v>0</v>
      </c>
      <c r="AA298" s="114"/>
      <c r="AB298" s="111">
        <f t="shared" ref="AB298:AK298" si="1394">ROUND(Q297*E$11/12,2)</f>
        <v>0</v>
      </c>
      <c r="AC298" s="111">
        <f t="shared" si="1394"/>
        <v>0</v>
      </c>
      <c r="AD298" s="111">
        <f t="shared" si="1394"/>
        <v>0</v>
      </c>
      <c r="AE298" s="111">
        <f t="shared" si="1394"/>
        <v>0</v>
      </c>
      <c r="AF298" s="111">
        <f t="shared" si="1394"/>
        <v>0</v>
      </c>
      <c r="AG298" s="111">
        <f t="shared" si="1394"/>
        <v>0</v>
      </c>
      <c r="AH298" s="111">
        <f t="shared" si="1394"/>
        <v>0</v>
      </c>
      <c r="AI298" s="111">
        <f t="shared" si="1394"/>
        <v>0</v>
      </c>
      <c r="AJ298" s="111">
        <f t="shared" si="1394"/>
        <v>0</v>
      </c>
      <c r="AK298" s="111">
        <f t="shared" si="1394"/>
        <v>0</v>
      </c>
      <c r="AL298" s="111">
        <f t="shared" si="22"/>
        <v>0</v>
      </c>
      <c r="AM298" s="115"/>
      <c r="AN298" s="111">
        <f t="shared" ref="AN298:AW298" si="1395">IF(Q297&gt;0,IF((Q297+AB298)&lt;E$12,Q297+AB298,E$12),0)</f>
        <v>0</v>
      </c>
      <c r="AO298" s="111">
        <f t="shared" si="1395"/>
        <v>0</v>
      </c>
      <c r="AP298" s="111">
        <f t="shared" si="1395"/>
        <v>0</v>
      </c>
      <c r="AQ298" s="111">
        <f t="shared" si="1395"/>
        <v>0</v>
      </c>
      <c r="AR298" s="111">
        <f t="shared" si="1395"/>
        <v>0</v>
      </c>
      <c r="AS298" s="111">
        <f t="shared" si="1395"/>
        <v>0</v>
      </c>
      <c r="AT298" s="111">
        <f t="shared" si="1395"/>
        <v>0</v>
      </c>
      <c r="AU298" s="111">
        <f t="shared" si="1395"/>
        <v>0</v>
      </c>
      <c r="AV298" s="111">
        <f t="shared" si="1395"/>
        <v>0</v>
      </c>
      <c r="AW298" s="111">
        <f t="shared" si="1395"/>
        <v>0</v>
      </c>
      <c r="AX298" s="111">
        <f t="shared" si="24"/>
        <v>0</v>
      </c>
      <c r="AY298" s="111"/>
      <c r="AZ298" s="113">
        <f t="shared" si="25"/>
        <v>0</v>
      </c>
      <c r="BA298" s="111">
        <f t="shared" ref="BA298:BI298" si="1396">IF(R297&lt;=0,0,IF($C298&lt;=SUM($AZ298:AZ298),0,IF(AO298+$C298-SUM($AZ298:AZ298)&gt;R297+AC298,R297+AC298-AO298,$C298-SUM($AZ298:AZ298))))</f>
        <v>0</v>
      </c>
      <c r="BB298" s="111">
        <f t="shared" si="1396"/>
        <v>0</v>
      </c>
      <c r="BC298" s="111">
        <f t="shared" si="1396"/>
        <v>0</v>
      </c>
      <c r="BD298" s="111">
        <f t="shared" si="1396"/>
        <v>0</v>
      </c>
      <c r="BE298" s="111">
        <f t="shared" si="1396"/>
        <v>0</v>
      </c>
      <c r="BF298" s="111">
        <f t="shared" si="1396"/>
        <v>0</v>
      </c>
      <c r="BG298" s="111">
        <f t="shared" si="1396"/>
        <v>0</v>
      </c>
      <c r="BH298" s="111">
        <f t="shared" si="1396"/>
        <v>0</v>
      </c>
      <c r="BI298" s="111">
        <f t="shared" si="1396"/>
        <v>0</v>
      </c>
      <c r="BJ298" s="53"/>
      <c r="BK298" s="53"/>
    </row>
    <row r="299" ht="10.5" customHeight="1">
      <c r="A299" s="107" t="str">
        <f t="shared" si="16"/>
        <v/>
      </c>
      <c r="B299" s="108" t="str">
        <f t="shared" si="17"/>
        <v>#N/A</v>
      </c>
      <c r="C299" s="109" t="str">
        <f t="shared" si="18"/>
        <v/>
      </c>
      <c r="D299" s="110"/>
      <c r="E299" s="111">
        <f t="shared" ref="E299:N299" si="1397">AN299+AZ299</f>
        <v>0</v>
      </c>
      <c r="F299" s="111">
        <f t="shared" si="1397"/>
        <v>0</v>
      </c>
      <c r="G299" s="111">
        <f t="shared" si="1397"/>
        <v>0</v>
      </c>
      <c r="H299" s="111">
        <f t="shared" si="1397"/>
        <v>0</v>
      </c>
      <c r="I299" s="111">
        <f t="shared" si="1397"/>
        <v>0</v>
      </c>
      <c r="J299" s="111">
        <f t="shared" si="1397"/>
        <v>0</v>
      </c>
      <c r="K299" s="111">
        <f t="shared" si="1397"/>
        <v>0</v>
      </c>
      <c r="L299" s="111">
        <f t="shared" si="1397"/>
        <v>0</v>
      </c>
      <c r="M299" s="111">
        <f t="shared" si="1397"/>
        <v>0</v>
      </c>
      <c r="N299" s="111">
        <f t="shared" si="1397"/>
        <v>0</v>
      </c>
      <c r="O299" s="112"/>
      <c r="P299" s="111">
        <f t="shared" si="11"/>
        <v>0</v>
      </c>
      <c r="Q299" s="111">
        <f t="shared" ref="Q299:Z299" si="1398">IF(E$10=0,0,ROUND(Q298-(E299-AB299),2))</f>
        <v>0</v>
      </c>
      <c r="R299" s="111">
        <f t="shared" si="1398"/>
        <v>0</v>
      </c>
      <c r="S299" s="111">
        <f t="shared" si="1398"/>
        <v>0</v>
      </c>
      <c r="T299" s="111">
        <f t="shared" si="1398"/>
        <v>0</v>
      </c>
      <c r="U299" s="111">
        <f t="shared" si="1398"/>
        <v>0</v>
      </c>
      <c r="V299" s="111">
        <f t="shared" si="1398"/>
        <v>0</v>
      </c>
      <c r="W299" s="111">
        <f t="shared" si="1398"/>
        <v>0</v>
      </c>
      <c r="X299" s="111">
        <f t="shared" si="1398"/>
        <v>0</v>
      </c>
      <c r="Y299" s="111">
        <f t="shared" si="1398"/>
        <v>0</v>
      </c>
      <c r="Z299" s="111">
        <f t="shared" si="1398"/>
        <v>0</v>
      </c>
      <c r="AA299" s="114"/>
      <c r="AB299" s="111">
        <f t="shared" ref="AB299:AK299" si="1399">ROUND(Q298*E$11/12,2)</f>
        <v>0</v>
      </c>
      <c r="AC299" s="111">
        <f t="shared" si="1399"/>
        <v>0</v>
      </c>
      <c r="AD299" s="111">
        <f t="shared" si="1399"/>
        <v>0</v>
      </c>
      <c r="AE299" s="111">
        <f t="shared" si="1399"/>
        <v>0</v>
      </c>
      <c r="AF299" s="111">
        <f t="shared" si="1399"/>
        <v>0</v>
      </c>
      <c r="AG299" s="111">
        <f t="shared" si="1399"/>
        <v>0</v>
      </c>
      <c r="AH299" s="111">
        <f t="shared" si="1399"/>
        <v>0</v>
      </c>
      <c r="AI299" s="111">
        <f t="shared" si="1399"/>
        <v>0</v>
      </c>
      <c r="AJ299" s="111">
        <f t="shared" si="1399"/>
        <v>0</v>
      </c>
      <c r="AK299" s="111">
        <f t="shared" si="1399"/>
        <v>0</v>
      </c>
      <c r="AL299" s="111">
        <f t="shared" si="22"/>
        <v>0</v>
      </c>
      <c r="AM299" s="115"/>
      <c r="AN299" s="111">
        <f t="shared" ref="AN299:AW299" si="1400">IF(Q298&gt;0,IF((Q298+AB299)&lt;E$12,Q298+AB299,E$12),0)</f>
        <v>0</v>
      </c>
      <c r="AO299" s="111">
        <f t="shared" si="1400"/>
        <v>0</v>
      </c>
      <c r="AP299" s="111">
        <f t="shared" si="1400"/>
        <v>0</v>
      </c>
      <c r="AQ299" s="111">
        <f t="shared" si="1400"/>
        <v>0</v>
      </c>
      <c r="AR299" s="111">
        <f t="shared" si="1400"/>
        <v>0</v>
      </c>
      <c r="AS299" s="111">
        <f t="shared" si="1400"/>
        <v>0</v>
      </c>
      <c r="AT299" s="111">
        <f t="shared" si="1400"/>
        <v>0</v>
      </c>
      <c r="AU299" s="111">
        <f t="shared" si="1400"/>
        <v>0</v>
      </c>
      <c r="AV299" s="111">
        <f t="shared" si="1400"/>
        <v>0</v>
      </c>
      <c r="AW299" s="111">
        <f t="shared" si="1400"/>
        <v>0</v>
      </c>
      <c r="AX299" s="111">
        <f t="shared" si="24"/>
        <v>0</v>
      </c>
      <c r="AY299" s="111"/>
      <c r="AZ299" s="113">
        <f t="shared" si="25"/>
        <v>0</v>
      </c>
      <c r="BA299" s="111">
        <f t="shared" ref="BA299:BI299" si="1401">IF(R298&lt;=0,0,IF($C299&lt;=SUM($AZ299:AZ299),0,IF(AO299+$C299-SUM($AZ299:AZ299)&gt;R298+AC299,R298+AC299-AO299,$C299-SUM($AZ299:AZ299))))</f>
        <v>0</v>
      </c>
      <c r="BB299" s="111">
        <f t="shared" si="1401"/>
        <v>0</v>
      </c>
      <c r="BC299" s="111">
        <f t="shared" si="1401"/>
        <v>0</v>
      </c>
      <c r="BD299" s="111">
        <f t="shared" si="1401"/>
        <v>0</v>
      </c>
      <c r="BE299" s="111">
        <f t="shared" si="1401"/>
        <v>0</v>
      </c>
      <c r="BF299" s="111">
        <f t="shared" si="1401"/>
        <v>0</v>
      </c>
      <c r="BG299" s="111">
        <f t="shared" si="1401"/>
        <v>0</v>
      </c>
      <c r="BH299" s="111">
        <f t="shared" si="1401"/>
        <v>0</v>
      </c>
      <c r="BI299" s="111">
        <f t="shared" si="1401"/>
        <v>0</v>
      </c>
      <c r="BJ299" s="53"/>
      <c r="BK299" s="53"/>
    </row>
    <row r="300" ht="10.5" customHeight="1">
      <c r="A300" s="107" t="str">
        <f t="shared" si="16"/>
        <v/>
      </c>
      <c r="B300" s="108" t="str">
        <f t="shared" si="17"/>
        <v>#N/A</v>
      </c>
      <c r="C300" s="109" t="str">
        <f t="shared" si="18"/>
        <v/>
      </c>
      <c r="D300" s="110"/>
      <c r="E300" s="111">
        <f t="shared" ref="E300:N300" si="1402">AN300+AZ300</f>
        <v>0</v>
      </c>
      <c r="F300" s="111">
        <f t="shared" si="1402"/>
        <v>0</v>
      </c>
      <c r="G300" s="111">
        <f t="shared" si="1402"/>
        <v>0</v>
      </c>
      <c r="H300" s="111">
        <f t="shared" si="1402"/>
        <v>0</v>
      </c>
      <c r="I300" s="111">
        <f t="shared" si="1402"/>
        <v>0</v>
      </c>
      <c r="J300" s="111">
        <f t="shared" si="1402"/>
        <v>0</v>
      </c>
      <c r="K300" s="111">
        <f t="shared" si="1402"/>
        <v>0</v>
      </c>
      <c r="L300" s="111">
        <f t="shared" si="1402"/>
        <v>0</v>
      </c>
      <c r="M300" s="111">
        <f t="shared" si="1402"/>
        <v>0</v>
      </c>
      <c r="N300" s="111">
        <f t="shared" si="1402"/>
        <v>0</v>
      </c>
      <c r="O300" s="112"/>
      <c r="P300" s="111">
        <f t="shared" si="11"/>
        <v>0</v>
      </c>
      <c r="Q300" s="111">
        <f t="shared" ref="Q300:Z300" si="1403">IF(E$10=0,0,ROUND(Q299-(E300-AB300),2))</f>
        <v>0</v>
      </c>
      <c r="R300" s="111">
        <f t="shared" si="1403"/>
        <v>0</v>
      </c>
      <c r="S300" s="111">
        <f t="shared" si="1403"/>
        <v>0</v>
      </c>
      <c r="T300" s="111">
        <f t="shared" si="1403"/>
        <v>0</v>
      </c>
      <c r="U300" s="111">
        <f t="shared" si="1403"/>
        <v>0</v>
      </c>
      <c r="V300" s="111">
        <f t="shared" si="1403"/>
        <v>0</v>
      </c>
      <c r="W300" s="111">
        <f t="shared" si="1403"/>
        <v>0</v>
      </c>
      <c r="X300" s="111">
        <f t="shared" si="1403"/>
        <v>0</v>
      </c>
      <c r="Y300" s="111">
        <f t="shared" si="1403"/>
        <v>0</v>
      </c>
      <c r="Z300" s="111">
        <f t="shared" si="1403"/>
        <v>0</v>
      </c>
      <c r="AA300" s="114"/>
      <c r="AB300" s="111">
        <f t="shared" ref="AB300:AK300" si="1404">ROUND(Q299*E$11/12,2)</f>
        <v>0</v>
      </c>
      <c r="AC300" s="111">
        <f t="shared" si="1404"/>
        <v>0</v>
      </c>
      <c r="AD300" s="111">
        <f t="shared" si="1404"/>
        <v>0</v>
      </c>
      <c r="AE300" s="111">
        <f t="shared" si="1404"/>
        <v>0</v>
      </c>
      <c r="AF300" s="111">
        <f t="shared" si="1404"/>
        <v>0</v>
      </c>
      <c r="AG300" s="111">
        <f t="shared" si="1404"/>
        <v>0</v>
      </c>
      <c r="AH300" s="111">
        <f t="shared" si="1404"/>
        <v>0</v>
      </c>
      <c r="AI300" s="111">
        <f t="shared" si="1404"/>
        <v>0</v>
      </c>
      <c r="AJ300" s="111">
        <f t="shared" si="1404"/>
        <v>0</v>
      </c>
      <c r="AK300" s="111">
        <f t="shared" si="1404"/>
        <v>0</v>
      </c>
      <c r="AL300" s="111">
        <f t="shared" si="22"/>
        <v>0</v>
      </c>
      <c r="AM300" s="115"/>
      <c r="AN300" s="111">
        <f t="shared" ref="AN300:AW300" si="1405">IF(Q299&gt;0,IF((Q299+AB300)&lt;E$12,Q299+AB300,E$12),0)</f>
        <v>0</v>
      </c>
      <c r="AO300" s="111">
        <f t="shared" si="1405"/>
        <v>0</v>
      </c>
      <c r="AP300" s="111">
        <f t="shared" si="1405"/>
        <v>0</v>
      </c>
      <c r="AQ300" s="111">
        <f t="shared" si="1405"/>
        <v>0</v>
      </c>
      <c r="AR300" s="111">
        <f t="shared" si="1405"/>
        <v>0</v>
      </c>
      <c r="AS300" s="111">
        <f t="shared" si="1405"/>
        <v>0</v>
      </c>
      <c r="AT300" s="111">
        <f t="shared" si="1405"/>
        <v>0</v>
      </c>
      <c r="AU300" s="111">
        <f t="shared" si="1405"/>
        <v>0</v>
      </c>
      <c r="AV300" s="111">
        <f t="shared" si="1405"/>
        <v>0</v>
      </c>
      <c r="AW300" s="111">
        <f t="shared" si="1405"/>
        <v>0</v>
      </c>
      <c r="AX300" s="111">
        <f t="shared" si="24"/>
        <v>0</v>
      </c>
      <c r="AY300" s="111"/>
      <c r="AZ300" s="113">
        <f t="shared" si="25"/>
        <v>0</v>
      </c>
      <c r="BA300" s="111">
        <f t="shared" ref="BA300:BI300" si="1406">IF(R299&lt;=0,0,IF($C300&lt;=SUM($AZ300:AZ300),0,IF(AO300+$C300-SUM($AZ300:AZ300)&gt;R299+AC300,R299+AC300-AO300,$C300-SUM($AZ300:AZ300))))</f>
        <v>0</v>
      </c>
      <c r="BB300" s="111">
        <f t="shared" si="1406"/>
        <v>0</v>
      </c>
      <c r="BC300" s="111">
        <f t="shared" si="1406"/>
        <v>0</v>
      </c>
      <c r="BD300" s="111">
        <f t="shared" si="1406"/>
        <v>0</v>
      </c>
      <c r="BE300" s="111">
        <f t="shared" si="1406"/>
        <v>0</v>
      </c>
      <c r="BF300" s="111">
        <f t="shared" si="1406"/>
        <v>0</v>
      </c>
      <c r="BG300" s="111">
        <f t="shared" si="1406"/>
        <v>0</v>
      </c>
      <c r="BH300" s="111">
        <f t="shared" si="1406"/>
        <v>0</v>
      </c>
      <c r="BI300" s="111">
        <f t="shared" si="1406"/>
        <v>0</v>
      </c>
      <c r="BJ300" s="53"/>
      <c r="BK300" s="53"/>
    </row>
    <row r="301" ht="10.5" customHeight="1">
      <c r="A301" s="107" t="str">
        <f t="shared" si="16"/>
        <v/>
      </c>
      <c r="B301" s="108" t="str">
        <f t="shared" si="17"/>
        <v>#N/A</v>
      </c>
      <c r="C301" s="109" t="str">
        <f t="shared" si="18"/>
        <v/>
      </c>
      <c r="D301" s="110"/>
      <c r="E301" s="111">
        <f t="shared" ref="E301:N301" si="1407">AN301+AZ301</f>
        <v>0</v>
      </c>
      <c r="F301" s="111">
        <f t="shared" si="1407"/>
        <v>0</v>
      </c>
      <c r="G301" s="111">
        <f t="shared" si="1407"/>
        <v>0</v>
      </c>
      <c r="H301" s="111">
        <f t="shared" si="1407"/>
        <v>0</v>
      </c>
      <c r="I301" s="111">
        <f t="shared" si="1407"/>
        <v>0</v>
      </c>
      <c r="J301" s="111">
        <f t="shared" si="1407"/>
        <v>0</v>
      </c>
      <c r="K301" s="111">
        <f t="shared" si="1407"/>
        <v>0</v>
      </c>
      <c r="L301" s="111">
        <f t="shared" si="1407"/>
        <v>0</v>
      </c>
      <c r="M301" s="111">
        <f t="shared" si="1407"/>
        <v>0</v>
      </c>
      <c r="N301" s="111">
        <f t="shared" si="1407"/>
        <v>0</v>
      </c>
      <c r="O301" s="112"/>
      <c r="P301" s="111">
        <f t="shared" si="11"/>
        <v>0</v>
      </c>
      <c r="Q301" s="111">
        <f t="shared" ref="Q301:Z301" si="1408">IF(E$10=0,0,ROUND(Q300-(E301-AB301),2))</f>
        <v>0</v>
      </c>
      <c r="R301" s="111">
        <f t="shared" si="1408"/>
        <v>0</v>
      </c>
      <c r="S301" s="111">
        <f t="shared" si="1408"/>
        <v>0</v>
      </c>
      <c r="T301" s="111">
        <f t="shared" si="1408"/>
        <v>0</v>
      </c>
      <c r="U301" s="111">
        <f t="shared" si="1408"/>
        <v>0</v>
      </c>
      <c r="V301" s="111">
        <f t="shared" si="1408"/>
        <v>0</v>
      </c>
      <c r="W301" s="111">
        <f t="shared" si="1408"/>
        <v>0</v>
      </c>
      <c r="X301" s="111">
        <f t="shared" si="1408"/>
        <v>0</v>
      </c>
      <c r="Y301" s="111">
        <f t="shared" si="1408"/>
        <v>0</v>
      </c>
      <c r="Z301" s="111">
        <f t="shared" si="1408"/>
        <v>0</v>
      </c>
      <c r="AA301" s="114"/>
      <c r="AB301" s="111">
        <f t="shared" ref="AB301:AK301" si="1409">ROUND(Q300*E$11/12,2)</f>
        <v>0</v>
      </c>
      <c r="AC301" s="111">
        <f t="shared" si="1409"/>
        <v>0</v>
      </c>
      <c r="AD301" s="111">
        <f t="shared" si="1409"/>
        <v>0</v>
      </c>
      <c r="AE301" s="111">
        <f t="shared" si="1409"/>
        <v>0</v>
      </c>
      <c r="AF301" s="111">
        <f t="shared" si="1409"/>
        <v>0</v>
      </c>
      <c r="AG301" s="111">
        <f t="shared" si="1409"/>
        <v>0</v>
      </c>
      <c r="AH301" s="111">
        <f t="shared" si="1409"/>
        <v>0</v>
      </c>
      <c r="AI301" s="111">
        <f t="shared" si="1409"/>
        <v>0</v>
      </c>
      <c r="AJ301" s="111">
        <f t="shared" si="1409"/>
        <v>0</v>
      </c>
      <c r="AK301" s="111">
        <f t="shared" si="1409"/>
        <v>0</v>
      </c>
      <c r="AL301" s="111">
        <f t="shared" si="22"/>
        <v>0</v>
      </c>
      <c r="AM301" s="115"/>
      <c r="AN301" s="111">
        <f t="shared" ref="AN301:AW301" si="1410">IF(Q300&gt;0,IF((Q300+AB301)&lt;E$12,Q300+AB301,E$12),0)</f>
        <v>0</v>
      </c>
      <c r="AO301" s="111">
        <f t="shared" si="1410"/>
        <v>0</v>
      </c>
      <c r="AP301" s="111">
        <f t="shared" si="1410"/>
        <v>0</v>
      </c>
      <c r="AQ301" s="111">
        <f t="shared" si="1410"/>
        <v>0</v>
      </c>
      <c r="AR301" s="111">
        <f t="shared" si="1410"/>
        <v>0</v>
      </c>
      <c r="AS301" s="111">
        <f t="shared" si="1410"/>
        <v>0</v>
      </c>
      <c r="AT301" s="111">
        <f t="shared" si="1410"/>
        <v>0</v>
      </c>
      <c r="AU301" s="111">
        <f t="shared" si="1410"/>
        <v>0</v>
      </c>
      <c r="AV301" s="111">
        <f t="shared" si="1410"/>
        <v>0</v>
      </c>
      <c r="AW301" s="111">
        <f t="shared" si="1410"/>
        <v>0</v>
      </c>
      <c r="AX301" s="111">
        <f t="shared" si="24"/>
        <v>0</v>
      </c>
      <c r="AY301" s="111"/>
      <c r="AZ301" s="113">
        <f t="shared" si="25"/>
        <v>0</v>
      </c>
      <c r="BA301" s="111">
        <f t="shared" ref="BA301:BI301" si="1411">IF(R300&lt;=0,0,IF($C301&lt;=SUM($AZ301:AZ301),0,IF(AO301+$C301-SUM($AZ301:AZ301)&gt;R300+AC301,R300+AC301-AO301,$C301-SUM($AZ301:AZ301))))</f>
        <v>0</v>
      </c>
      <c r="BB301" s="111">
        <f t="shared" si="1411"/>
        <v>0</v>
      </c>
      <c r="BC301" s="111">
        <f t="shared" si="1411"/>
        <v>0</v>
      </c>
      <c r="BD301" s="111">
        <f t="shared" si="1411"/>
        <v>0</v>
      </c>
      <c r="BE301" s="111">
        <f t="shared" si="1411"/>
        <v>0</v>
      </c>
      <c r="BF301" s="111">
        <f t="shared" si="1411"/>
        <v>0</v>
      </c>
      <c r="BG301" s="111">
        <f t="shared" si="1411"/>
        <v>0</v>
      </c>
      <c r="BH301" s="111">
        <f t="shared" si="1411"/>
        <v>0</v>
      </c>
      <c r="BI301" s="111">
        <f t="shared" si="1411"/>
        <v>0</v>
      </c>
      <c r="BJ301" s="53"/>
      <c r="BK301" s="53"/>
    </row>
    <row r="302" ht="10.5" customHeight="1">
      <c r="A302" s="107" t="str">
        <f t="shared" si="16"/>
        <v/>
      </c>
      <c r="B302" s="108" t="str">
        <f t="shared" si="17"/>
        <v>#N/A</v>
      </c>
      <c r="C302" s="109" t="str">
        <f t="shared" si="18"/>
        <v/>
      </c>
      <c r="D302" s="110"/>
      <c r="E302" s="111">
        <f t="shared" ref="E302:N302" si="1412">AN302+AZ302</f>
        <v>0</v>
      </c>
      <c r="F302" s="111">
        <f t="shared" si="1412"/>
        <v>0</v>
      </c>
      <c r="G302" s="111">
        <f t="shared" si="1412"/>
        <v>0</v>
      </c>
      <c r="H302" s="111">
        <f t="shared" si="1412"/>
        <v>0</v>
      </c>
      <c r="I302" s="111">
        <f t="shared" si="1412"/>
        <v>0</v>
      </c>
      <c r="J302" s="111">
        <f t="shared" si="1412"/>
        <v>0</v>
      </c>
      <c r="K302" s="111">
        <f t="shared" si="1412"/>
        <v>0</v>
      </c>
      <c r="L302" s="111">
        <f t="shared" si="1412"/>
        <v>0</v>
      </c>
      <c r="M302" s="111">
        <f t="shared" si="1412"/>
        <v>0</v>
      </c>
      <c r="N302" s="111">
        <f t="shared" si="1412"/>
        <v>0</v>
      </c>
      <c r="O302" s="112"/>
      <c r="P302" s="111">
        <f t="shared" si="11"/>
        <v>0</v>
      </c>
      <c r="Q302" s="111">
        <f t="shared" ref="Q302:Z302" si="1413">IF(E$10=0,0,ROUND(Q301-(E302-AB302),2))</f>
        <v>0</v>
      </c>
      <c r="R302" s="111">
        <f t="shared" si="1413"/>
        <v>0</v>
      </c>
      <c r="S302" s="111">
        <f t="shared" si="1413"/>
        <v>0</v>
      </c>
      <c r="T302" s="111">
        <f t="shared" si="1413"/>
        <v>0</v>
      </c>
      <c r="U302" s="111">
        <f t="shared" si="1413"/>
        <v>0</v>
      </c>
      <c r="V302" s="111">
        <f t="shared" si="1413"/>
        <v>0</v>
      </c>
      <c r="W302" s="111">
        <f t="shared" si="1413"/>
        <v>0</v>
      </c>
      <c r="X302" s="111">
        <f t="shared" si="1413"/>
        <v>0</v>
      </c>
      <c r="Y302" s="111">
        <f t="shared" si="1413"/>
        <v>0</v>
      </c>
      <c r="Z302" s="111">
        <f t="shared" si="1413"/>
        <v>0</v>
      </c>
      <c r="AA302" s="114"/>
      <c r="AB302" s="111">
        <f t="shared" ref="AB302:AK302" si="1414">ROUND(Q301*E$11/12,2)</f>
        <v>0</v>
      </c>
      <c r="AC302" s="111">
        <f t="shared" si="1414"/>
        <v>0</v>
      </c>
      <c r="AD302" s="111">
        <f t="shared" si="1414"/>
        <v>0</v>
      </c>
      <c r="AE302" s="111">
        <f t="shared" si="1414"/>
        <v>0</v>
      </c>
      <c r="AF302" s="111">
        <f t="shared" si="1414"/>
        <v>0</v>
      </c>
      <c r="AG302" s="111">
        <f t="shared" si="1414"/>
        <v>0</v>
      </c>
      <c r="AH302" s="111">
        <f t="shared" si="1414"/>
        <v>0</v>
      </c>
      <c r="AI302" s="111">
        <f t="shared" si="1414"/>
        <v>0</v>
      </c>
      <c r="AJ302" s="111">
        <f t="shared" si="1414"/>
        <v>0</v>
      </c>
      <c r="AK302" s="111">
        <f t="shared" si="1414"/>
        <v>0</v>
      </c>
      <c r="AL302" s="111">
        <f t="shared" si="22"/>
        <v>0</v>
      </c>
      <c r="AM302" s="115"/>
      <c r="AN302" s="111">
        <f t="shared" ref="AN302:AW302" si="1415">IF(Q301&gt;0,IF((Q301+AB302)&lt;E$12,Q301+AB302,E$12),0)</f>
        <v>0</v>
      </c>
      <c r="AO302" s="111">
        <f t="shared" si="1415"/>
        <v>0</v>
      </c>
      <c r="AP302" s="111">
        <f t="shared" si="1415"/>
        <v>0</v>
      </c>
      <c r="AQ302" s="111">
        <f t="shared" si="1415"/>
        <v>0</v>
      </c>
      <c r="AR302" s="111">
        <f t="shared" si="1415"/>
        <v>0</v>
      </c>
      <c r="AS302" s="111">
        <f t="shared" si="1415"/>
        <v>0</v>
      </c>
      <c r="AT302" s="111">
        <f t="shared" si="1415"/>
        <v>0</v>
      </c>
      <c r="AU302" s="111">
        <f t="shared" si="1415"/>
        <v>0</v>
      </c>
      <c r="AV302" s="111">
        <f t="shared" si="1415"/>
        <v>0</v>
      </c>
      <c r="AW302" s="111">
        <f t="shared" si="1415"/>
        <v>0</v>
      </c>
      <c r="AX302" s="111">
        <f t="shared" si="24"/>
        <v>0</v>
      </c>
      <c r="AY302" s="111"/>
      <c r="AZ302" s="113">
        <f t="shared" si="25"/>
        <v>0</v>
      </c>
      <c r="BA302" s="111">
        <f t="shared" ref="BA302:BI302" si="1416">IF(R301&lt;=0,0,IF($C302&lt;=SUM($AZ302:AZ302),0,IF(AO302+$C302-SUM($AZ302:AZ302)&gt;R301+AC302,R301+AC302-AO302,$C302-SUM($AZ302:AZ302))))</f>
        <v>0</v>
      </c>
      <c r="BB302" s="111">
        <f t="shared" si="1416"/>
        <v>0</v>
      </c>
      <c r="BC302" s="111">
        <f t="shared" si="1416"/>
        <v>0</v>
      </c>
      <c r="BD302" s="111">
        <f t="shared" si="1416"/>
        <v>0</v>
      </c>
      <c r="BE302" s="111">
        <f t="shared" si="1416"/>
        <v>0</v>
      </c>
      <c r="BF302" s="111">
        <f t="shared" si="1416"/>
        <v>0</v>
      </c>
      <c r="BG302" s="111">
        <f t="shared" si="1416"/>
        <v>0</v>
      </c>
      <c r="BH302" s="111">
        <f t="shared" si="1416"/>
        <v>0</v>
      </c>
      <c r="BI302" s="111">
        <f t="shared" si="1416"/>
        <v>0</v>
      </c>
      <c r="BJ302" s="53"/>
      <c r="BK302" s="53"/>
    </row>
    <row r="303" ht="10.5" customHeight="1">
      <c r="A303" s="107" t="str">
        <f t="shared" si="16"/>
        <v/>
      </c>
      <c r="B303" s="108" t="str">
        <f t="shared" si="17"/>
        <v>#N/A</v>
      </c>
      <c r="C303" s="109" t="str">
        <f t="shared" si="18"/>
        <v/>
      </c>
      <c r="D303" s="110"/>
      <c r="E303" s="111">
        <f t="shared" ref="E303:N303" si="1417">AN303+AZ303</f>
        <v>0</v>
      </c>
      <c r="F303" s="111">
        <f t="shared" si="1417"/>
        <v>0</v>
      </c>
      <c r="G303" s="111">
        <f t="shared" si="1417"/>
        <v>0</v>
      </c>
      <c r="H303" s="111">
        <f t="shared" si="1417"/>
        <v>0</v>
      </c>
      <c r="I303" s="111">
        <f t="shared" si="1417"/>
        <v>0</v>
      </c>
      <c r="J303" s="111">
        <f t="shared" si="1417"/>
        <v>0</v>
      </c>
      <c r="K303" s="111">
        <f t="shared" si="1417"/>
        <v>0</v>
      </c>
      <c r="L303" s="111">
        <f t="shared" si="1417"/>
        <v>0</v>
      </c>
      <c r="M303" s="111">
        <f t="shared" si="1417"/>
        <v>0</v>
      </c>
      <c r="N303" s="111">
        <f t="shared" si="1417"/>
        <v>0</v>
      </c>
      <c r="O303" s="112"/>
      <c r="P303" s="111">
        <f t="shared" si="11"/>
        <v>0</v>
      </c>
      <c r="Q303" s="111">
        <f t="shared" ref="Q303:Z303" si="1418">IF(E$10=0,0,ROUND(Q302-(E303-AB303),2))</f>
        <v>0</v>
      </c>
      <c r="R303" s="111">
        <f t="shared" si="1418"/>
        <v>0</v>
      </c>
      <c r="S303" s="111">
        <f t="shared" si="1418"/>
        <v>0</v>
      </c>
      <c r="T303" s="111">
        <f t="shared" si="1418"/>
        <v>0</v>
      </c>
      <c r="U303" s="111">
        <f t="shared" si="1418"/>
        <v>0</v>
      </c>
      <c r="V303" s="111">
        <f t="shared" si="1418"/>
        <v>0</v>
      </c>
      <c r="W303" s="111">
        <f t="shared" si="1418"/>
        <v>0</v>
      </c>
      <c r="X303" s="111">
        <f t="shared" si="1418"/>
        <v>0</v>
      </c>
      <c r="Y303" s="111">
        <f t="shared" si="1418"/>
        <v>0</v>
      </c>
      <c r="Z303" s="111">
        <f t="shared" si="1418"/>
        <v>0</v>
      </c>
      <c r="AA303" s="114"/>
      <c r="AB303" s="111">
        <f t="shared" ref="AB303:AK303" si="1419">ROUND(Q302*E$11/12,2)</f>
        <v>0</v>
      </c>
      <c r="AC303" s="111">
        <f t="shared" si="1419"/>
        <v>0</v>
      </c>
      <c r="AD303" s="111">
        <f t="shared" si="1419"/>
        <v>0</v>
      </c>
      <c r="AE303" s="111">
        <f t="shared" si="1419"/>
        <v>0</v>
      </c>
      <c r="AF303" s="111">
        <f t="shared" si="1419"/>
        <v>0</v>
      </c>
      <c r="AG303" s="111">
        <f t="shared" si="1419"/>
        <v>0</v>
      </c>
      <c r="AH303" s="111">
        <f t="shared" si="1419"/>
        <v>0</v>
      </c>
      <c r="AI303" s="111">
        <f t="shared" si="1419"/>
        <v>0</v>
      </c>
      <c r="AJ303" s="111">
        <f t="shared" si="1419"/>
        <v>0</v>
      </c>
      <c r="AK303" s="111">
        <f t="shared" si="1419"/>
        <v>0</v>
      </c>
      <c r="AL303" s="111">
        <f t="shared" si="22"/>
        <v>0</v>
      </c>
      <c r="AM303" s="115"/>
      <c r="AN303" s="111">
        <f t="shared" ref="AN303:AW303" si="1420">IF(Q302&gt;0,IF((Q302+AB303)&lt;E$12,Q302+AB303,E$12),0)</f>
        <v>0</v>
      </c>
      <c r="AO303" s="111">
        <f t="shared" si="1420"/>
        <v>0</v>
      </c>
      <c r="AP303" s="111">
        <f t="shared" si="1420"/>
        <v>0</v>
      </c>
      <c r="AQ303" s="111">
        <f t="shared" si="1420"/>
        <v>0</v>
      </c>
      <c r="AR303" s="111">
        <f t="shared" si="1420"/>
        <v>0</v>
      </c>
      <c r="AS303" s="111">
        <f t="shared" si="1420"/>
        <v>0</v>
      </c>
      <c r="AT303" s="111">
        <f t="shared" si="1420"/>
        <v>0</v>
      </c>
      <c r="AU303" s="111">
        <f t="shared" si="1420"/>
        <v>0</v>
      </c>
      <c r="AV303" s="111">
        <f t="shared" si="1420"/>
        <v>0</v>
      </c>
      <c r="AW303" s="111">
        <f t="shared" si="1420"/>
        <v>0</v>
      </c>
      <c r="AX303" s="111">
        <f t="shared" si="24"/>
        <v>0</v>
      </c>
      <c r="AY303" s="111"/>
      <c r="AZ303" s="113">
        <f t="shared" si="25"/>
        <v>0</v>
      </c>
      <c r="BA303" s="111">
        <f t="shared" ref="BA303:BI303" si="1421">IF(R302&lt;=0,0,IF($C303&lt;=SUM($AZ303:AZ303),0,IF(AO303+$C303-SUM($AZ303:AZ303)&gt;R302+AC303,R302+AC303-AO303,$C303-SUM($AZ303:AZ303))))</f>
        <v>0</v>
      </c>
      <c r="BB303" s="111">
        <f t="shared" si="1421"/>
        <v>0</v>
      </c>
      <c r="BC303" s="111">
        <f t="shared" si="1421"/>
        <v>0</v>
      </c>
      <c r="BD303" s="111">
        <f t="shared" si="1421"/>
        <v>0</v>
      </c>
      <c r="BE303" s="111">
        <f t="shared" si="1421"/>
        <v>0</v>
      </c>
      <c r="BF303" s="111">
        <f t="shared" si="1421"/>
        <v>0</v>
      </c>
      <c r="BG303" s="111">
        <f t="shared" si="1421"/>
        <v>0</v>
      </c>
      <c r="BH303" s="111">
        <f t="shared" si="1421"/>
        <v>0</v>
      </c>
      <c r="BI303" s="111">
        <f t="shared" si="1421"/>
        <v>0</v>
      </c>
      <c r="BJ303" s="53"/>
      <c r="BK303" s="53"/>
    </row>
    <row r="304" ht="10.5" customHeight="1">
      <c r="A304" s="107" t="str">
        <f t="shared" si="16"/>
        <v/>
      </c>
      <c r="B304" s="108" t="str">
        <f t="shared" si="17"/>
        <v>#N/A</v>
      </c>
      <c r="C304" s="109" t="str">
        <f t="shared" si="18"/>
        <v/>
      </c>
      <c r="D304" s="110"/>
      <c r="E304" s="111">
        <f t="shared" ref="E304:N304" si="1422">AN304+AZ304</f>
        <v>0</v>
      </c>
      <c r="F304" s="111">
        <f t="shared" si="1422"/>
        <v>0</v>
      </c>
      <c r="G304" s="111">
        <f t="shared" si="1422"/>
        <v>0</v>
      </c>
      <c r="H304" s="111">
        <f t="shared" si="1422"/>
        <v>0</v>
      </c>
      <c r="I304" s="111">
        <f t="shared" si="1422"/>
        <v>0</v>
      </c>
      <c r="J304" s="111">
        <f t="shared" si="1422"/>
        <v>0</v>
      </c>
      <c r="K304" s="111">
        <f t="shared" si="1422"/>
        <v>0</v>
      </c>
      <c r="L304" s="111">
        <f t="shared" si="1422"/>
        <v>0</v>
      </c>
      <c r="M304" s="111">
        <f t="shared" si="1422"/>
        <v>0</v>
      </c>
      <c r="N304" s="111">
        <f t="shared" si="1422"/>
        <v>0</v>
      </c>
      <c r="O304" s="112"/>
      <c r="P304" s="111">
        <f t="shared" si="11"/>
        <v>0</v>
      </c>
      <c r="Q304" s="111">
        <f t="shared" ref="Q304:Z304" si="1423">IF(E$10=0,0,ROUND(Q303-(E304-AB304),2))</f>
        <v>0</v>
      </c>
      <c r="R304" s="111">
        <f t="shared" si="1423"/>
        <v>0</v>
      </c>
      <c r="S304" s="111">
        <f t="shared" si="1423"/>
        <v>0</v>
      </c>
      <c r="T304" s="111">
        <f t="shared" si="1423"/>
        <v>0</v>
      </c>
      <c r="U304" s="111">
        <f t="shared" si="1423"/>
        <v>0</v>
      </c>
      <c r="V304" s="111">
        <f t="shared" si="1423"/>
        <v>0</v>
      </c>
      <c r="W304" s="111">
        <f t="shared" si="1423"/>
        <v>0</v>
      </c>
      <c r="X304" s="111">
        <f t="shared" si="1423"/>
        <v>0</v>
      </c>
      <c r="Y304" s="111">
        <f t="shared" si="1423"/>
        <v>0</v>
      </c>
      <c r="Z304" s="111">
        <f t="shared" si="1423"/>
        <v>0</v>
      </c>
      <c r="AA304" s="114"/>
      <c r="AB304" s="111">
        <f t="shared" ref="AB304:AK304" si="1424">ROUND(Q303*E$11/12,2)</f>
        <v>0</v>
      </c>
      <c r="AC304" s="111">
        <f t="shared" si="1424"/>
        <v>0</v>
      </c>
      <c r="AD304" s="111">
        <f t="shared" si="1424"/>
        <v>0</v>
      </c>
      <c r="AE304" s="111">
        <f t="shared" si="1424"/>
        <v>0</v>
      </c>
      <c r="AF304" s="111">
        <f t="shared" si="1424"/>
        <v>0</v>
      </c>
      <c r="AG304" s="111">
        <f t="shared" si="1424"/>
        <v>0</v>
      </c>
      <c r="AH304" s="111">
        <f t="shared" si="1424"/>
        <v>0</v>
      </c>
      <c r="AI304" s="111">
        <f t="shared" si="1424"/>
        <v>0</v>
      </c>
      <c r="AJ304" s="111">
        <f t="shared" si="1424"/>
        <v>0</v>
      </c>
      <c r="AK304" s="111">
        <f t="shared" si="1424"/>
        <v>0</v>
      </c>
      <c r="AL304" s="111">
        <f t="shared" si="22"/>
        <v>0</v>
      </c>
      <c r="AM304" s="115"/>
      <c r="AN304" s="111">
        <f t="shared" ref="AN304:AW304" si="1425">IF(Q303&gt;0,IF((Q303+AB304)&lt;E$12,Q303+AB304,E$12),0)</f>
        <v>0</v>
      </c>
      <c r="AO304" s="111">
        <f t="shared" si="1425"/>
        <v>0</v>
      </c>
      <c r="AP304" s="111">
        <f t="shared" si="1425"/>
        <v>0</v>
      </c>
      <c r="AQ304" s="111">
        <f t="shared" si="1425"/>
        <v>0</v>
      </c>
      <c r="AR304" s="111">
        <f t="shared" si="1425"/>
        <v>0</v>
      </c>
      <c r="AS304" s="111">
        <f t="shared" si="1425"/>
        <v>0</v>
      </c>
      <c r="AT304" s="111">
        <f t="shared" si="1425"/>
        <v>0</v>
      </c>
      <c r="AU304" s="111">
        <f t="shared" si="1425"/>
        <v>0</v>
      </c>
      <c r="AV304" s="111">
        <f t="shared" si="1425"/>
        <v>0</v>
      </c>
      <c r="AW304" s="111">
        <f t="shared" si="1425"/>
        <v>0</v>
      </c>
      <c r="AX304" s="111">
        <f t="shared" si="24"/>
        <v>0</v>
      </c>
      <c r="AY304" s="111"/>
      <c r="AZ304" s="113">
        <f t="shared" si="25"/>
        <v>0</v>
      </c>
      <c r="BA304" s="111">
        <f t="shared" ref="BA304:BI304" si="1426">IF(R303&lt;=0,0,IF($C304&lt;=SUM($AZ304:AZ304),0,IF(AO304+$C304-SUM($AZ304:AZ304)&gt;R303+AC304,R303+AC304-AO304,$C304-SUM($AZ304:AZ304))))</f>
        <v>0</v>
      </c>
      <c r="BB304" s="111">
        <f t="shared" si="1426"/>
        <v>0</v>
      </c>
      <c r="BC304" s="111">
        <f t="shared" si="1426"/>
        <v>0</v>
      </c>
      <c r="BD304" s="111">
        <f t="shared" si="1426"/>
        <v>0</v>
      </c>
      <c r="BE304" s="111">
        <f t="shared" si="1426"/>
        <v>0</v>
      </c>
      <c r="BF304" s="111">
        <f t="shared" si="1426"/>
        <v>0</v>
      </c>
      <c r="BG304" s="111">
        <f t="shared" si="1426"/>
        <v>0</v>
      </c>
      <c r="BH304" s="111">
        <f t="shared" si="1426"/>
        <v>0</v>
      </c>
      <c r="BI304" s="111">
        <f t="shared" si="1426"/>
        <v>0</v>
      </c>
      <c r="BJ304" s="53"/>
      <c r="BK304" s="53"/>
    </row>
    <row r="305" ht="10.5" customHeight="1">
      <c r="A305" s="107" t="str">
        <f t="shared" si="16"/>
        <v/>
      </c>
      <c r="B305" s="108" t="str">
        <f t="shared" si="17"/>
        <v>#N/A</v>
      </c>
      <c r="C305" s="109" t="str">
        <f t="shared" si="18"/>
        <v/>
      </c>
      <c r="D305" s="110"/>
      <c r="E305" s="111">
        <f t="shared" ref="E305:N305" si="1427">AN305+AZ305</f>
        <v>0</v>
      </c>
      <c r="F305" s="111">
        <f t="shared" si="1427"/>
        <v>0</v>
      </c>
      <c r="G305" s="111">
        <f t="shared" si="1427"/>
        <v>0</v>
      </c>
      <c r="H305" s="111">
        <f t="shared" si="1427"/>
        <v>0</v>
      </c>
      <c r="I305" s="111">
        <f t="shared" si="1427"/>
        <v>0</v>
      </c>
      <c r="J305" s="111">
        <f t="shared" si="1427"/>
        <v>0</v>
      </c>
      <c r="K305" s="111">
        <f t="shared" si="1427"/>
        <v>0</v>
      </c>
      <c r="L305" s="111">
        <f t="shared" si="1427"/>
        <v>0</v>
      </c>
      <c r="M305" s="111">
        <f t="shared" si="1427"/>
        <v>0</v>
      </c>
      <c r="N305" s="111">
        <f t="shared" si="1427"/>
        <v>0</v>
      </c>
      <c r="O305" s="112"/>
      <c r="P305" s="111">
        <f t="shared" si="11"/>
        <v>0</v>
      </c>
      <c r="Q305" s="111">
        <f t="shared" ref="Q305:Z305" si="1428">IF(E$10=0,0,ROUND(Q304-(E305-AB305),2))</f>
        <v>0</v>
      </c>
      <c r="R305" s="111">
        <f t="shared" si="1428"/>
        <v>0</v>
      </c>
      <c r="S305" s="111">
        <f t="shared" si="1428"/>
        <v>0</v>
      </c>
      <c r="T305" s="111">
        <f t="shared" si="1428"/>
        <v>0</v>
      </c>
      <c r="U305" s="111">
        <f t="shared" si="1428"/>
        <v>0</v>
      </c>
      <c r="V305" s="111">
        <f t="shared" si="1428"/>
        <v>0</v>
      </c>
      <c r="W305" s="111">
        <f t="shared" si="1428"/>
        <v>0</v>
      </c>
      <c r="X305" s="111">
        <f t="shared" si="1428"/>
        <v>0</v>
      </c>
      <c r="Y305" s="111">
        <f t="shared" si="1428"/>
        <v>0</v>
      </c>
      <c r="Z305" s="111">
        <f t="shared" si="1428"/>
        <v>0</v>
      </c>
      <c r="AA305" s="114"/>
      <c r="AB305" s="111">
        <f t="shared" ref="AB305:AK305" si="1429">ROUND(Q304*E$11/12,2)</f>
        <v>0</v>
      </c>
      <c r="AC305" s="111">
        <f t="shared" si="1429"/>
        <v>0</v>
      </c>
      <c r="AD305" s="111">
        <f t="shared" si="1429"/>
        <v>0</v>
      </c>
      <c r="AE305" s="111">
        <f t="shared" si="1429"/>
        <v>0</v>
      </c>
      <c r="AF305" s="111">
        <f t="shared" si="1429"/>
        <v>0</v>
      </c>
      <c r="AG305" s="111">
        <f t="shared" si="1429"/>
        <v>0</v>
      </c>
      <c r="AH305" s="111">
        <f t="shared" si="1429"/>
        <v>0</v>
      </c>
      <c r="AI305" s="111">
        <f t="shared" si="1429"/>
        <v>0</v>
      </c>
      <c r="AJ305" s="111">
        <f t="shared" si="1429"/>
        <v>0</v>
      </c>
      <c r="AK305" s="111">
        <f t="shared" si="1429"/>
        <v>0</v>
      </c>
      <c r="AL305" s="111">
        <f t="shared" si="22"/>
        <v>0</v>
      </c>
      <c r="AM305" s="115"/>
      <c r="AN305" s="111">
        <f t="shared" ref="AN305:AW305" si="1430">IF(Q304&gt;0,IF((Q304+AB305)&lt;E$12,Q304+AB305,E$12),0)</f>
        <v>0</v>
      </c>
      <c r="AO305" s="111">
        <f t="shared" si="1430"/>
        <v>0</v>
      </c>
      <c r="AP305" s="111">
        <f t="shared" si="1430"/>
        <v>0</v>
      </c>
      <c r="AQ305" s="111">
        <f t="shared" si="1430"/>
        <v>0</v>
      </c>
      <c r="AR305" s="111">
        <f t="shared" si="1430"/>
        <v>0</v>
      </c>
      <c r="AS305" s="111">
        <f t="shared" si="1430"/>
        <v>0</v>
      </c>
      <c r="AT305" s="111">
        <f t="shared" si="1430"/>
        <v>0</v>
      </c>
      <c r="AU305" s="111">
        <f t="shared" si="1430"/>
        <v>0</v>
      </c>
      <c r="AV305" s="111">
        <f t="shared" si="1430"/>
        <v>0</v>
      </c>
      <c r="AW305" s="111">
        <f t="shared" si="1430"/>
        <v>0</v>
      </c>
      <c r="AX305" s="111">
        <f t="shared" si="24"/>
        <v>0</v>
      </c>
      <c r="AY305" s="111"/>
      <c r="AZ305" s="113">
        <f t="shared" si="25"/>
        <v>0</v>
      </c>
      <c r="BA305" s="111">
        <f t="shared" ref="BA305:BI305" si="1431">IF(R304&lt;=0,0,IF($C305&lt;=SUM($AZ305:AZ305),0,IF(AO305+$C305-SUM($AZ305:AZ305)&gt;R304+AC305,R304+AC305-AO305,$C305-SUM($AZ305:AZ305))))</f>
        <v>0</v>
      </c>
      <c r="BB305" s="111">
        <f t="shared" si="1431"/>
        <v>0</v>
      </c>
      <c r="BC305" s="111">
        <f t="shared" si="1431"/>
        <v>0</v>
      </c>
      <c r="BD305" s="111">
        <f t="shared" si="1431"/>
        <v>0</v>
      </c>
      <c r="BE305" s="111">
        <f t="shared" si="1431"/>
        <v>0</v>
      </c>
      <c r="BF305" s="111">
        <f t="shared" si="1431"/>
        <v>0</v>
      </c>
      <c r="BG305" s="111">
        <f t="shared" si="1431"/>
        <v>0</v>
      </c>
      <c r="BH305" s="111">
        <f t="shared" si="1431"/>
        <v>0</v>
      </c>
      <c r="BI305" s="111">
        <f t="shared" si="1431"/>
        <v>0</v>
      </c>
      <c r="BJ305" s="53"/>
      <c r="BK305" s="53"/>
    </row>
    <row r="306" ht="10.5" customHeight="1">
      <c r="A306" s="107" t="str">
        <f t="shared" si="16"/>
        <v/>
      </c>
      <c r="B306" s="108" t="str">
        <f t="shared" si="17"/>
        <v>#N/A</v>
      </c>
      <c r="C306" s="109" t="str">
        <f t="shared" si="18"/>
        <v/>
      </c>
      <c r="D306" s="110"/>
      <c r="E306" s="111">
        <f t="shared" ref="E306:N306" si="1432">AN306+AZ306</f>
        <v>0</v>
      </c>
      <c r="F306" s="111">
        <f t="shared" si="1432"/>
        <v>0</v>
      </c>
      <c r="G306" s="111">
        <f t="shared" si="1432"/>
        <v>0</v>
      </c>
      <c r="H306" s="111">
        <f t="shared" si="1432"/>
        <v>0</v>
      </c>
      <c r="I306" s="111">
        <f t="shared" si="1432"/>
        <v>0</v>
      </c>
      <c r="J306" s="111">
        <f t="shared" si="1432"/>
        <v>0</v>
      </c>
      <c r="K306" s="111">
        <f t="shared" si="1432"/>
        <v>0</v>
      </c>
      <c r="L306" s="111">
        <f t="shared" si="1432"/>
        <v>0</v>
      </c>
      <c r="M306" s="111">
        <f t="shared" si="1432"/>
        <v>0</v>
      </c>
      <c r="N306" s="111">
        <f t="shared" si="1432"/>
        <v>0</v>
      </c>
      <c r="O306" s="112"/>
      <c r="P306" s="111">
        <f t="shared" si="11"/>
        <v>0</v>
      </c>
      <c r="Q306" s="111">
        <f t="shared" ref="Q306:Z306" si="1433">IF(E$10=0,0,ROUND(Q305-(E306-AB306),2))</f>
        <v>0</v>
      </c>
      <c r="R306" s="111">
        <f t="shared" si="1433"/>
        <v>0</v>
      </c>
      <c r="S306" s="111">
        <f t="shared" si="1433"/>
        <v>0</v>
      </c>
      <c r="T306" s="111">
        <f t="shared" si="1433"/>
        <v>0</v>
      </c>
      <c r="U306" s="111">
        <f t="shared" si="1433"/>
        <v>0</v>
      </c>
      <c r="V306" s="111">
        <f t="shared" si="1433"/>
        <v>0</v>
      </c>
      <c r="W306" s="111">
        <f t="shared" si="1433"/>
        <v>0</v>
      </c>
      <c r="X306" s="111">
        <f t="shared" si="1433"/>
        <v>0</v>
      </c>
      <c r="Y306" s="111">
        <f t="shared" si="1433"/>
        <v>0</v>
      </c>
      <c r="Z306" s="111">
        <f t="shared" si="1433"/>
        <v>0</v>
      </c>
      <c r="AA306" s="114"/>
      <c r="AB306" s="111">
        <f t="shared" ref="AB306:AK306" si="1434">ROUND(Q305*E$11/12,2)</f>
        <v>0</v>
      </c>
      <c r="AC306" s="111">
        <f t="shared" si="1434"/>
        <v>0</v>
      </c>
      <c r="AD306" s="111">
        <f t="shared" si="1434"/>
        <v>0</v>
      </c>
      <c r="AE306" s="111">
        <f t="shared" si="1434"/>
        <v>0</v>
      </c>
      <c r="AF306" s="111">
        <f t="shared" si="1434"/>
        <v>0</v>
      </c>
      <c r="AG306" s="111">
        <f t="shared" si="1434"/>
        <v>0</v>
      </c>
      <c r="AH306" s="111">
        <f t="shared" si="1434"/>
        <v>0</v>
      </c>
      <c r="AI306" s="111">
        <f t="shared" si="1434"/>
        <v>0</v>
      </c>
      <c r="AJ306" s="111">
        <f t="shared" si="1434"/>
        <v>0</v>
      </c>
      <c r="AK306" s="111">
        <f t="shared" si="1434"/>
        <v>0</v>
      </c>
      <c r="AL306" s="111">
        <f t="shared" si="22"/>
        <v>0</v>
      </c>
      <c r="AM306" s="115"/>
      <c r="AN306" s="111">
        <f t="shared" ref="AN306:AW306" si="1435">IF(Q305&gt;0,IF((Q305+AB306)&lt;E$12,Q305+AB306,E$12),0)</f>
        <v>0</v>
      </c>
      <c r="AO306" s="111">
        <f t="shared" si="1435"/>
        <v>0</v>
      </c>
      <c r="AP306" s="111">
        <f t="shared" si="1435"/>
        <v>0</v>
      </c>
      <c r="AQ306" s="111">
        <f t="shared" si="1435"/>
        <v>0</v>
      </c>
      <c r="AR306" s="111">
        <f t="shared" si="1435"/>
        <v>0</v>
      </c>
      <c r="AS306" s="111">
        <f t="shared" si="1435"/>
        <v>0</v>
      </c>
      <c r="AT306" s="111">
        <f t="shared" si="1435"/>
        <v>0</v>
      </c>
      <c r="AU306" s="111">
        <f t="shared" si="1435"/>
        <v>0</v>
      </c>
      <c r="AV306" s="111">
        <f t="shared" si="1435"/>
        <v>0</v>
      </c>
      <c r="AW306" s="111">
        <f t="shared" si="1435"/>
        <v>0</v>
      </c>
      <c r="AX306" s="111">
        <f t="shared" si="24"/>
        <v>0</v>
      </c>
      <c r="AY306" s="111"/>
      <c r="AZ306" s="113">
        <f t="shared" si="25"/>
        <v>0</v>
      </c>
      <c r="BA306" s="111">
        <f t="shared" ref="BA306:BI306" si="1436">IF(R305&lt;=0,0,IF($C306&lt;=SUM($AZ306:AZ306),0,IF(AO306+$C306-SUM($AZ306:AZ306)&gt;R305+AC306,R305+AC306-AO306,$C306-SUM($AZ306:AZ306))))</f>
        <v>0</v>
      </c>
      <c r="BB306" s="111">
        <f t="shared" si="1436"/>
        <v>0</v>
      </c>
      <c r="BC306" s="111">
        <f t="shared" si="1436"/>
        <v>0</v>
      </c>
      <c r="BD306" s="111">
        <f t="shared" si="1436"/>
        <v>0</v>
      </c>
      <c r="BE306" s="111">
        <f t="shared" si="1436"/>
        <v>0</v>
      </c>
      <c r="BF306" s="111">
        <f t="shared" si="1436"/>
        <v>0</v>
      </c>
      <c r="BG306" s="111">
        <f t="shared" si="1436"/>
        <v>0</v>
      </c>
      <c r="BH306" s="111">
        <f t="shared" si="1436"/>
        <v>0</v>
      </c>
      <c r="BI306" s="111">
        <f t="shared" si="1436"/>
        <v>0</v>
      </c>
      <c r="BJ306" s="53"/>
      <c r="BK306" s="53"/>
    </row>
    <row r="307" ht="10.5" customHeight="1">
      <c r="A307" s="107" t="str">
        <f t="shared" si="16"/>
        <v/>
      </c>
      <c r="B307" s="108" t="str">
        <f t="shared" si="17"/>
        <v>#N/A</v>
      </c>
      <c r="C307" s="109" t="str">
        <f t="shared" si="18"/>
        <v/>
      </c>
      <c r="D307" s="110"/>
      <c r="E307" s="111">
        <f t="shared" ref="E307:N307" si="1437">AN307+AZ307</f>
        <v>0</v>
      </c>
      <c r="F307" s="111">
        <f t="shared" si="1437"/>
        <v>0</v>
      </c>
      <c r="G307" s="111">
        <f t="shared" si="1437"/>
        <v>0</v>
      </c>
      <c r="H307" s="111">
        <f t="shared" si="1437"/>
        <v>0</v>
      </c>
      <c r="I307" s="111">
        <f t="shared" si="1437"/>
        <v>0</v>
      </c>
      <c r="J307" s="111">
        <f t="shared" si="1437"/>
        <v>0</v>
      </c>
      <c r="K307" s="111">
        <f t="shared" si="1437"/>
        <v>0</v>
      </c>
      <c r="L307" s="111">
        <f t="shared" si="1437"/>
        <v>0</v>
      </c>
      <c r="M307" s="111">
        <f t="shared" si="1437"/>
        <v>0</v>
      </c>
      <c r="N307" s="111">
        <f t="shared" si="1437"/>
        <v>0</v>
      </c>
      <c r="O307" s="112"/>
      <c r="P307" s="111">
        <f t="shared" si="11"/>
        <v>0</v>
      </c>
      <c r="Q307" s="111">
        <f t="shared" ref="Q307:Z307" si="1438">IF(E$10=0,0,ROUND(Q306-(E307-AB307),2))</f>
        <v>0</v>
      </c>
      <c r="R307" s="111">
        <f t="shared" si="1438"/>
        <v>0</v>
      </c>
      <c r="S307" s="111">
        <f t="shared" si="1438"/>
        <v>0</v>
      </c>
      <c r="T307" s="111">
        <f t="shared" si="1438"/>
        <v>0</v>
      </c>
      <c r="U307" s="111">
        <f t="shared" si="1438"/>
        <v>0</v>
      </c>
      <c r="V307" s="111">
        <f t="shared" si="1438"/>
        <v>0</v>
      </c>
      <c r="W307" s="111">
        <f t="shared" si="1438"/>
        <v>0</v>
      </c>
      <c r="X307" s="111">
        <f t="shared" si="1438"/>
        <v>0</v>
      </c>
      <c r="Y307" s="111">
        <f t="shared" si="1438"/>
        <v>0</v>
      </c>
      <c r="Z307" s="111">
        <f t="shared" si="1438"/>
        <v>0</v>
      </c>
      <c r="AA307" s="114"/>
      <c r="AB307" s="111">
        <f t="shared" ref="AB307:AK307" si="1439">ROUND(Q306*E$11/12,2)</f>
        <v>0</v>
      </c>
      <c r="AC307" s="111">
        <f t="shared" si="1439"/>
        <v>0</v>
      </c>
      <c r="AD307" s="111">
        <f t="shared" si="1439"/>
        <v>0</v>
      </c>
      <c r="AE307" s="111">
        <f t="shared" si="1439"/>
        <v>0</v>
      </c>
      <c r="AF307" s="111">
        <f t="shared" si="1439"/>
        <v>0</v>
      </c>
      <c r="AG307" s="111">
        <f t="shared" si="1439"/>
        <v>0</v>
      </c>
      <c r="AH307" s="111">
        <f t="shared" si="1439"/>
        <v>0</v>
      </c>
      <c r="AI307" s="111">
        <f t="shared" si="1439"/>
        <v>0</v>
      </c>
      <c r="AJ307" s="111">
        <f t="shared" si="1439"/>
        <v>0</v>
      </c>
      <c r="AK307" s="111">
        <f t="shared" si="1439"/>
        <v>0</v>
      </c>
      <c r="AL307" s="111">
        <f t="shared" si="22"/>
        <v>0</v>
      </c>
      <c r="AM307" s="115"/>
      <c r="AN307" s="111">
        <f t="shared" ref="AN307:AW307" si="1440">IF(Q306&gt;0,IF((Q306+AB307)&lt;E$12,Q306+AB307,E$12),0)</f>
        <v>0</v>
      </c>
      <c r="AO307" s="111">
        <f t="shared" si="1440"/>
        <v>0</v>
      </c>
      <c r="AP307" s="111">
        <f t="shared" si="1440"/>
        <v>0</v>
      </c>
      <c r="AQ307" s="111">
        <f t="shared" si="1440"/>
        <v>0</v>
      </c>
      <c r="AR307" s="111">
        <f t="shared" si="1440"/>
        <v>0</v>
      </c>
      <c r="AS307" s="111">
        <f t="shared" si="1440"/>
        <v>0</v>
      </c>
      <c r="AT307" s="111">
        <f t="shared" si="1440"/>
        <v>0</v>
      </c>
      <c r="AU307" s="111">
        <f t="shared" si="1440"/>
        <v>0</v>
      </c>
      <c r="AV307" s="111">
        <f t="shared" si="1440"/>
        <v>0</v>
      </c>
      <c r="AW307" s="111">
        <f t="shared" si="1440"/>
        <v>0</v>
      </c>
      <c r="AX307" s="111">
        <f t="shared" si="24"/>
        <v>0</v>
      </c>
      <c r="AY307" s="111"/>
      <c r="AZ307" s="113">
        <f t="shared" si="25"/>
        <v>0</v>
      </c>
      <c r="BA307" s="111">
        <f t="shared" ref="BA307:BI307" si="1441">IF(R306&lt;=0,0,IF($C307&lt;=SUM($AZ307:AZ307),0,IF(AO307+$C307-SUM($AZ307:AZ307)&gt;R306+AC307,R306+AC307-AO307,$C307-SUM($AZ307:AZ307))))</f>
        <v>0</v>
      </c>
      <c r="BB307" s="111">
        <f t="shared" si="1441"/>
        <v>0</v>
      </c>
      <c r="BC307" s="111">
        <f t="shared" si="1441"/>
        <v>0</v>
      </c>
      <c r="BD307" s="111">
        <f t="shared" si="1441"/>
        <v>0</v>
      </c>
      <c r="BE307" s="111">
        <f t="shared" si="1441"/>
        <v>0</v>
      </c>
      <c r="BF307" s="111">
        <f t="shared" si="1441"/>
        <v>0</v>
      </c>
      <c r="BG307" s="111">
        <f t="shared" si="1441"/>
        <v>0</v>
      </c>
      <c r="BH307" s="111">
        <f t="shared" si="1441"/>
        <v>0</v>
      </c>
      <c r="BI307" s="111">
        <f t="shared" si="1441"/>
        <v>0</v>
      </c>
      <c r="BJ307" s="53"/>
      <c r="BK307" s="53"/>
    </row>
    <row r="308" ht="10.5" customHeight="1">
      <c r="A308" s="107" t="str">
        <f t="shared" si="16"/>
        <v/>
      </c>
      <c r="B308" s="108" t="str">
        <f t="shared" si="17"/>
        <v>#N/A</v>
      </c>
      <c r="C308" s="109" t="str">
        <f t="shared" si="18"/>
        <v/>
      </c>
      <c r="D308" s="110"/>
      <c r="E308" s="111">
        <f t="shared" ref="E308:N308" si="1442">AN308+AZ308</f>
        <v>0</v>
      </c>
      <c r="F308" s="111">
        <f t="shared" si="1442"/>
        <v>0</v>
      </c>
      <c r="G308" s="111">
        <f t="shared" si="1442"/>
        <v>0</v>
      </c>
      <c r="H308" s="111">
        <f t="shared" si="1442"/>
        <v>0</v>
      </c>
      <c r="I308" s="111">
        <f t="shared" si="1442"/>
        <v>0</v>
      </c>
      <c r="J308" s="111">
        <f t="shared" si="1442"/>
        <v>0</v>
      </c>
      <c r="K308" s="111">
        <f t="shared" si="1442"/>
        <v>0</v>
      </c>
      <c r="L308" s="111">
        <f t="shared" si="1442"/>
        <v>0</v>
      </c>
      <c r="M308" s="111">
        <f t="shared" si="1442"/>
        <v>0</v>
      </c>
      <c r="N308" s="111">
        <f t="shared" si="1442"/>
        <v>0</v>
      </c>
      <c r="O308" s="112"/>
      <c r="P308" s="111">
        <f t="shared" si="11"/>
        <v>0</v>
      </c>
      <c r="Q308" s="111">
        <f t="shared" ref="Q308:Z308" si="1443">IF(E$10=0,0,ROUND(Q307-(E308-AB308),2))</f>
        <v>0</v>
      </c>
      <c r="R308" s="111">
        <f t="shared" si="1443"/>
        <v>0</v>
      </c>
      <c r="S308" s="111">
        <f t="shared" si="1443"/>
        <v>0</v>
      </c>
      <c r="T308" s="111">
        <f t="shared" si="1443"/>
        <v>0</v>
      </c>
      <c r="U308" s="111">
        <f t="shared" si="1443"/>
        <v>0</v>
      </c>
      <c r="V308" s="111">
        <f t="shared" si="1443"/>
        <v>0</v>
      </c>
      <c r="W308" s="111">
        <f t="shared" si="1443"/>
        <v>0</v>
      </c>
      <c r="X308" s="111">
        <f t="shared" si="1443"/>
        <v>0</v>
      </c>
      <c r="Y308" s="111">
        <f t="shared" si="1443"/>
        <v>0</v>
      </c>
      <c r="Z308" s="111">
        <f t="shared" si="1443"/>
        <v>0</v>
      </c>
      <c r="AA308" s="114"/>
      <c r="AB308" s="111">
        <f t="shared" ref="AB308:AK308" si="1444">ROUND(Q307*E$11/12,2)</f>
        <v>0</v>
      </c>
      <c r="AC308" s="111">
        <f t="shared" si="1444"/>
        <v>0</v>
      </c>
      <c r="AD308" s="111">
        <f t="shared" si="1444"/>
        <v>0</v>
      </c>
      <c r="AE308" s="111">
        <f t="shared" si="1444"/>
        <v>0</v>
      </c>
      <c r="AF308" s="111">
        <f t="shared" si="1444"/>
        <v>0</v>
      </c>
      <c r="AG308" s="111">
        <f t="shared" si="1444"/>
        <v>0</v>
      </c>
      <c r="AH308" s="111">
        <f t="shared" si="1444"/>
        <v>0</v>
      </c>
      <c r="AI308" s="111">
        <f t="shared" si="1444"/>
        <v>0</v>
      </c>
      <c r="AJ308" s="111">
        <f t="shared" si="1444"/>
        <v>0</v>
      </c>
      <c r="AK308" s="111">
        <f t="shared" si="1444"/>
        <v>0</v>
      </c>
      <c r="AL308" s="111">
        <f t="shared" si="22"/>
        <v>0</v>
      </c>
      <c r="AM308" s="115"/>
      <c r="AN308" s="111">
        <f t="shared" ref="AN308:AW308" si="1445">IF(Q307&gt;0,IF((Q307+AB308)&lt;E$12,Q307+AB308,E$12),0)</f>
        <v>0</v>
      </c>
      <c r="AO308" s="111">
        <f t="shared" si="1445"/>
        <v>0</v>
      </c>
      <c r="AP308" s="111">
        <f t="shared" si="1445"/>
        <v>0</v>
      </c>
      <c r="AQ308" s="111">
        <f t="shared" si="1445"/>
        <v>0</v>
      </c>
      <c r="AR308" s="111">
        <f t="shared" si="1445"/>
        <v>0</v>
      </c>
      <c r="AS308" s="111">
        <f t="shared" si="1445"/>
        <v>0</v>
      </c>
      <c r="AT308" s="111">
        <f t="shared" si="1445"/>
        <v>0</v>
      </c>
      <c r="AU308" s="111">
        <f t="shared" si="1445"/>
        <v>0</v>
      </c>
      <c r="AV308" s="111">
        <f t="shared" si="1445"/>
        <v>0</v>
      </c>
      <c r="AW308" s="111">
        <f t="shared" si="1445"/>
        <v>0</v>
      </c>
      <c r="AX308" s="111">
        <f t="shared" si="24"/>
        <v>0</v>
      </c>
      <c r="AY308" s="111"/>
      <c r="AZ308" s="113">
        <f t="shared" si="25"/>
        <v>0</v>
      </c>
      <c r="BA308" s="111">
        <f t="shared" ref="BA308:BI308" si="1446">IF(R307&lt;=0,0,IF($C308&lt;=SUM($AZ308:AZ308),0,IF(AO308+$C308-SUM($AZ308:AZ308)&gt;R307+AC308,R307+AC308-AO308,$C308-SUM($AZ308:AZ308))))</f>
        <v>0</v>
      </c>
      <c r="BB308" s="111">
        <f t="shared" si="1446"/>
        <v>0</v>
      </c>
      <c r="BC308" s="111">
        <f t="shared" si="1446"/>
        <v>0</v>
      </c>
      <c r="BD308" s="111">
        <f t="shared" si="1446"/>
        <v>0</v>
      </c>
      <c r="BE308" s="111">
        <f t="shared" si="1446"/>
        <v>0</v>
      </c>
      <c r="BF308" s="111">
        <f t="shared" si="1446"/>
        <v>0</v>
      </c>
      <c r="BG308" s="111">
        <f t="shared" si="1446"/>
        <v>0</v>
      </c>
      <c r="BH308" s="111">
        <f t="shared" si="1446"/>
        <v>0</v>
      </c>
      <c r="BI308" s="111">
        <f t="shared" si="1446"/>
        <v>0</v>
      </c>
      <c r="BJ308" s="53"/>
      <c r="BK308" s="53"/>
    </row>
    <row r="309" ht="10.5" customHeight="1">
      <c r="A309" s="107" t="str">
        <f t="shared" si="16"/>
        <v/>
      </c>
      <c r="B309" s="108" t="str">
        <f t="shared" si="17"/>
        <v>#N/A</v>
      </c>
      <c r="C309" s="109" t="str">
        <f t="shared" si="18"/>
        <v/>
      </c>
      <c r="D309" s="110"/>
      <c r="E309" s="111">
        <f t="shared" ref="E309:N309" si="1447">AN309+AZ309</f>
        <v>0</v>
      </c>
      <c r="F309" s="111">
        <f t="shared" si="1447"/>
        <v>0</v>
      </c>
      <c r="G309" s="111">
        <f t="shared" si="1447"/>
        <v>0</v>
      </c>
      <c r="H309" s="111">
        <f t="shared" si="1447"/>
        <v>0</v>
      </c>
      <c r="I309" s="111">
        <f t="shared" si="1447"/>
        <v>0</v>
      </c>
      <c r="J309" s="111">
        <f t="shared" si="1447"/>
        <v>0</v>
      </c>
      <c r="K309" s="111">
        <f t="shared" si="1447"/>
        <v>0</v>
      </c>
      <c r="L309" s="111">
        <f t="shared" si="1447"/>
        <v>0</v>
      </c>
      <c r="M309" s="111">
        <f t="shared" si="1447"/>
        <v>0</v>
      </c>
      <c r="N309" s="111">
        <f t="shared" si="1447"/>
        <v>0</v>
      </c>
      <c r="O309" s="112"/>
      <c r="P309" s="111">
        <f t="shared" si="11"/>
        <v>0</v>
      </c>
      <c r="Q309" s="111">
        <f t="shared" ref="Q309:Z309" si="1448">IF(E$10=0,0,ROUND(Q308-(E309-AB309),2))</f>
        <v>0</v>
      </c>
      <c r="R309" s="111">
        <f t="shared" si="1448"/>
        <v>0</v>
      </c>
      <c r="S309" s="111">
        <f t="shared" si="1448"/>
        <v>0</v>
      </c>
      <c r="T309" s="111">
        <f t="shared" si="1448"/>
        <v>0</v>
      </c>
      <c r="U309" s="111">
        <f t="shared" si="1448"/>
        <v>0</v>
      </c>
      <c r="V309" s="111">
        <f t="shared" si="1448"/>
        <v>0</v>
      </c>
      <c r="W309" s="111">
        <f t="shared" si="1448"/>
        <v>0</v>
      </c>
      <c r="X309" s="111">
        <f t="shared" si="1448"/>
        <v>0</v>
      </c>
      <c r="Y309" s="111">
        <f t="shared" si="1448"/>
        <v>0</v>
      </c>
      <c r="Z309" s="111">
        <f t="shared" si="1448"/>
        <v>0</v>
      </c>
      <c r="AA309" s="114"/>
      <c r="AB309" s="111">
        <f t="shared" ref="AB309:AK309" si="1449">ROUND(Q308*E$11/12,2)</f>
        <v>0</v>
      </c>
      <c r="AC309" s="111">
        <f t="shared" si="1449"/>
        <v>0</v>
      </c>
      <c r="AD309" s="111">
        <f t="shared" si="1449"/>
        <v>0</v>
      </c>
      <c r="AE309" s="111">
        <f t="shared" si="1449"/>
        <v>0</v>
      </c>
      <c r="AF309" s="111">
        <f t="shared" si="1449"/>
        <v>0</v>
      </c>
      <c r="AG309" s="111">
        <f t="shared" si="1449"/>
        <v>0</v>
      </c>
      <c r="AH309" s="111">
        <f t="shared" si="1449"/>
        <v>0</v>
      </c>
      <c r="AI309" s="111">
        <f t="shared" si="1449"/>
        <v>0</v>
      </c>
      <c r="AJ309" s="111">
        <f t="shared" si="1449"/>
        <v>0</v>
      </c>
      <c r="AK309" s="111">
        <f t="shared" si="1449"/>
        <v>0</v>
      </c>
      <c r="AL309" s="111">
        <f t="shared" si="22"/>
        <v>0</v>
      </c>
      <c r="AM309" s="115"/>
      <c r="AN309" s="111">
        <f t="shared" ref="AN309:AW309" si="1450">IF(Q308&gt;0,IF((Q308+AB309)&lt;E$12,Q308+AB309,E$12),0)</f>
        <v>0</v>
      </c>
      <c r="AO309" s="111">
        <f t="shared" si="1450"/>
        <v>0</v>
      </c>
      <c r="AP309" s="111">
        <f t="shared" si="1450"/>
        <v>0</v>
      </c>
      <c r="AQ309" s="111">
        <f t="shared" si="1450"/>
        <v>0</v>
      </c>
      <c r="AR309" s="111">
        <f t="shared" si="1450"/>
        <v>0</v>
      </c>
      <c r="AS309" s="111">
        <f t="shared" si="1450"/>
        <v>0</v>
      </c>
      <c r="AT309" s="111">
        <f t="shared" si="1450"/>
        <v>0</v>
      </c>
      <c r="AU309" s="111">
        <f t="shared" si="1450"/>
        <v>0</v>
      </c>
      <c r="AV309" s="111">
        <f t="shared" si="1450"/>
        <v>0</v>
      </c>
      <c r="AW309" s="111">
        <f t="shared" si="1450"/>
        <v>0</v>
      </c>
      <c r="AX309" s="111">
        <f t="shared" si="24"/>
        <v>0</v>
      </c>
      <c r="AY309" s="111"/>
      <c r="AZ309" s="113">
        <f t="shared" si="25"/>
        <v>0</v>
      </c>
      <c r="BA309" s="111">
        <f t="shared" ref="BA309:BI309" si="1451">IF(R308&lt;=0,0,IF($C309&lt;=SUM($AZ309:AZ309),0,IF(AO309+$C309-SUM($AZ309:AZ309)&gt;R308+AC309,R308+AC309-AO309,$C309-SUM($AZ309:AZ309))))</f>
        <v>0</v>
      </c>
      <c r="BB309" s="111">
        <f t="shared" si="1451"/>
        <v>0</v>
      </c>
      <c r="BC309" s="111">
        <f t="shared" si="1451"/>
        <v>0</v>
      </c>
      <c r="BD309" s="111">
        <f t="shared" si="1451"/>
        <v>0</v>
      </c>
      <c r="BE309" s="111">
        <f t="shared" si="1451"/>
        <v>0</v>
      </c>
      <c r="BF309" s="111">
        <f t="shared" si="1451"/>
        <v>0</v>
      </c>
      <c r="BG309" s="111">
        <f t="shared" si="1451"/>
        <v>0</v>
      </c>
      <c r="BH309" s="111">
        <f t="shared" si="1451"/>
        <v>0</v>
      </c>
      <c r="BI309" s="111">
        <f t="shared" si="1451"/>
        <v>0</v>
      </c>
      <c r="BJ309" s="53"/>
      <c r="BK309" s="53"/>
    </row>
    <row r="310" ht="10.5" customHeight="1">
      <c r="A310" s="107" t="str">
        <f t="shared" si="16"/>
        <v/>
      </c>
      <c r="B310" s="108" t="str">
        <f t="shared" si="17"/>
        <v>#N/A</v>
      </c>
      <c r="C310" s="109" t="str">
        <f t="shared" si="18"/>
        <v/>
      </c>
      <c r="D310" s="110"/>
      <c r="E310" s="111">
        <f t="shared" ref="E310:N310" si="1452">AN310+AZ310</f>
        <v>0</v>
      </c>
      <c r="F310" s="111">
        <f t="shared" si="1452"/>
        <v>0</v>
      </c>
      <c r="G310" s="111">
        <f t="shared" si="1452"/>
        <v>0</v>
      </c>
      <c r="H310" s="111">
        <f t="shared" si="1452"/>
        <v>0</v>
      </c>
      <c r="I310" s="111">
        <f t="shared" si="1452"/>
        <v>0</v>
      </c>
      <c r="J310" s="111">
        <f t="shared" si="1452"/>
        <v>0</v>
      </c>
      <c r="K310" s="111">
        <f t="shared" si="1452"/>
        <v>0</v>
      </c>
      <c r="L310" s="111">
        <f t="shared" si="1452"/>
        <v>0</v>
      </c>
      <c r="M310" s="111">
        <f t="shared" si="1452"/>
        <v>0</v>
      </c>
      <c r="N310" s="111">
        <f t="shared" si="1452"/>
        <v>0</v>
      </c>
      <c r="O310" s="112"/>
      <c r="P310" s="111">
        <f t="shared" si="11"/>
        <v>0</v>
      </c>
      <c r="Q310" s="111">
        <f t="shared" ref="Q310:Z310" si="1453">IF(E$10=0,0,ROUND(Q309-(E310-AB310),2))</f>
        <v>0</v>
      </c>
      <c r="R310" s="111">
        <f t="shared" si="1453"/>
        <v>0</v>
      </c>
      <c r="S310" s="111">
        <f t="shared" si="1453"/>
        <v>0</v>
      </c>
      <c r="T310" s="111">
        <f t="shared" si="1453"/>
        <v>0</v>
      </c>
      <c r="U310" s="111">
        <f t="shared" si="1453"/>
        <v>0</v>
      </c>
      <c r="V310" s="111">
        <f t="shared" si="1453"/>
        <v>0</v>
      </c>
      <c r="W310" s="111">
        <f t="shared" si="1453"/>
        <v>0</v>
      </c>
      <c r="X310" s="111">
        <f t="shared" si="1453"/>
        <v>0</v>
      </c>
      <c r="Y310" s="111">
        <f t="shared" si="1453"/>
        <v>0</v>
      </c>
      <c r="Z310" s="111">
        <f t="shared" si="1453"/>
        <v>0</v>
      </c>
      <c r="AA310" s="114"/>
      <c r="AB310" s="111">
        <f t="shared" ref="AB310:AK310" si="1454">ROUND(Q309*E$11/12,2)</f>
        <v>0</v>
      </c>
      <c r="AC310" s="111">
        <f t="shared" si="1454"/>
        <v>0</v>
      </c>
      <c r="AD310" s="111">
        <f t="shared" si="1454"/>
        <v>0</v>
      </c>
      <c r="AE310" s="111">
        <f t="shared" si="1454"/>
        <v>0</v>
      </c>
      <c r="AF310" s="111">
        <f t="shared" si="1454"/>
        <v>0</v>
      </c>
      <c r="AG310" s="111">
        <f t="shared" si="1454"/>
        <v>0</v>
      </c>
      <c r="AH310" s="111">
        <f t="shared" si="1454"/>
        <v>0</v>
      </c>
      <c r="AI310" s="111">
        <f t="shared" si="1454"/>
        <v>0</v>
      </c>
      <c r="AJ310" s="111">
        <f t="shared" si="1454"/>
        <v>0</v>
      </c>
      <c r="AK310" s="111">
        <f t="shared" si="1454"/>
        <v>0</v>
      </c>
      <c r="AL310" s="111">
        <f t="shared" si="22"/>
        <v>0</v>
      </c>
      <c r="AM310" s="115"/>
      <c r="AN310" s="111">
        <f t="shared" ref="AN310:AW310" si="1455">IF(Q309&gt;0,IF((Q309+AB310)&lt;E$12,Q309+AB310,E$12),0)</f>
        <v>0</v>
      </c>
      <c r="AO310" s="111">
        <f t="shared" si="1455"/>
        <v>0</v>
      </c>
      <c r="AP310" s="111">
        <f t="shared" si="1455"/>
        <v>0</v>
      </c>
      <c r="AQ310" s="111">
        <f t="shared" si="1455"/>
        <v>0</v>
      </c>
      <c r="AR310" s="111">
        <f t="shared" si="1455"/>
        <v>0</v>
      </c>
      <c r="AS310" s="111">
        <f t="shared" si="1455"/>
        <v>0</v>
      </c>
      <c r="AT310" s="111">
        <f t="shared" si="1455"/>
        <v>0</v>
      </c>
      <c r="AU310" s="111">
        <f t="shared" si="1455"/>
        <v>0</v>
      </c>
      <c r="AV310" s="111">
        <f t="shared" si="1455"/>
        <v>0</v>
      </c>
      <c r="AW310" s="111">
        <f t="shared" si="1455"/>
        <v>0</v>
      </c>
      <c r="AX310" s="111">
        <f t="shared" si="24"/>
        <v>0</v>
      </c>
      <c r="AY310" s="111"/>
      <c r="AZ310" s="113">
        <f t="shared" si="25"/>
        <v>0</v>
      </c>
      <c r="BA310" s="111">
        <f t="shared" ref="BA310:BI310" si="1456">IF(R309&lt;=0,0,IF($C310&lt;=SUM($AZ310:AZ310),0,IF(AO310+$C310-SUM($AZ310:AZ310)&gt;R309+AC310,R309+AC310-AO310,$C310-SUM($AZ310:AZ310))))</f>
        <v>0</v>
      </c>
      <c r="BB310" s="111">
        <f t="shared" si="1456"/>
        <v>0</v>
      </c>
      <c r="BC310" s="111">
        <f t="shared" si="1456"/>
        <v>0</v>
      </c>
      <c r="BD310" s="111">
        <f t="shared" si="1456"/>
        <v>0</v>
      </c>
      <c r="BE310" s="111">
        <f t="shared" si="1456"/>
        <v>0</v>
      </c>
      <c r="BF310" s="111">
        <f t="shared" si="1456"/>
        <v>0</v>
      </c>
      <c r="BG310" s="111">
        <f t="shared" si="1456"/>
        <v>0</v>
      </c>
      <c r="BH310" s="111">
        <f t="shared" si="1456"/>
        <v>0</v>
      </c>
      <c r="BI310" s="111">
        <f t="shared" si="1456"/>
        <v>0</v>
      </c>
      <c r="BJ310" s="53"/>
      <c r="BK310" s="53"/>
    </row>
    <row r="311" ht="10.5" customHeight="1">
      <c r="A311" s="107" t="str">
        <f t="shared" si="16"/>
        <v/>
      </c>
      <c r="B311" s="108" t="str">
        <f t="shared" si="17"/>
        <v>#N/A</v>
      </c>
      <c r="C311" s="109" t="str">
        <f t="shared" si="18"/>
        <v/>
      </c>
      <c r="D311" s="110"/>
      <c r="E311" s="111">
        <f t="shared" ref="E311:N311" si="1457">AN311+AZ311</f>
        <v>0</v>
      </c>
      <c r="F311" s="111">
        <f t="shared" si="1457"/>
        <v>0</v>
      </c>
      <c r="G311" s="111">
        <f t="shared" si="1457"/>
        <v>0</v>
      </c>
      <c r="H311" s="111">
        <f t="shared" si="1457"/>
        <v>0</v>
      </c>
      <c r="I311" s="111">
        <f t="shared" si="1457"/>
        <v>0</v>
      </c>
      <c r="J311" s="111">
        <f t="shared" si="1457"/>
        <v>0</v>
      </c>
      <c r="K311" s="111">
        <f t="shared" si="1457"/>
        <v>0</v>
      </c>
      <c r="L311" s="111">
        <f t="shared" si="1457"/>
        <v>0</v>
      </c>
      <c r="M311" s="111">
        <f t="shared" si="1457"/>
        <v>0</v>
      </c>
      <c r="N311" s="111">
        <f t="shared" si="1457"/>
        <v>0</v>
      </c>
      <c r="O311" s="112"/>
      <c r="P311" s="111">
        <f t="shared" si="11"/>
        <v>0</v>
      </c>
      <c r="Q311" s="111">
        <f t="shared" ref="Q311:Z311" si="1458">IF(E$10=0,0,ROUND(Q310-(E311-AB311),2))</f>
        <v>0</v>
      </c>
      <c r="R311" s="111">
        <f t="shared" si="1458"/>
        <v>0</v>
      </c>
      <c r="S311" s="111">
        <f t="shared" si="1458"/>
        <v>0</v>
      </c>
      <c r="T311" s="111">
        <f t="shared" si="1458"/>
        <v>0</v>
      </c>
      <c r="U311" s="111">
        <f t="shared" si="1458"/>
        <v>0</v>
      </c>
      <c r="V311" s="111">
        <f t="shared" si="1458"/>
        <v>0</v>
      </c>
      <c r="W311" s="111">
        <f t="shared" si="1458"/>
        <v>0</v>
      </c>
      <c r="X311" s="111">
        <f t="shared" si="1458"/>
        <v>0</v>
      </c>
      <c r="Y311" s="111">
        <f t="shared" si="1458"/>
        <v>0</v>
      </c>
      <c r="Z311" s="111">
        <f t="shared" si="1458"/>
        <v>0</v>
      </c>
      <c r="AA311" s="114"/>
      <c r="AB311" s="111">
        <f t="shared" ref="AB311:AK311" si="1459">ROUND(Q310*E$11/12,2)</f>
        <v>0</v>
      </c>
      <c r="AC311" s="111">
        <f t="shared" si="1459"/>
        <v>0</v>
      </c>
      <c r="AD311" s="111">
        <f t="shared" si="1459"/>
        <v>0</v>
      </c>
      <c r="AE311" s="111">
        <f t="shared" si="1459"/>
        <v>0</v>
      </c>
      <c r="AF311" s="111">
        <f t="shared" si="1459"/>
        <v>0</v>
      </c>
      <c r="AG311" s="111">
        <f t="shared" si="1459"/>
        <v>0</v>
      </c>
      <c r="AH311" s="111">
        <f t="shared" si="1459"/>
        <v>0</v>
      </c>
      <c r="AI311" s="111">
        <f t="shared" si="1459"/>
        <v>0</v>
      </c>
      <c r="AJ311" s="111">
        <f t="shared" si="1459"/>
        <v>0</v>
      </c>
      <c r="AK311" s="111">
        <f t="shared" si="1459"/>
        <v>0</v>
      </c>
      <c r="AL311" s="111">
        <f t="shared" si="22"/>
        <v>0</v>
      </c>
      <c r="AM311" s="115"/>
      <c r="AN311" s="111">
        <f t="shared" ref="AN311:AW311" si="1460">IF(Q310&gt;0,IF((Q310+AB311)&lt;E$12,Q310+AB311,E$12),0)</f>
        <v>0</v>
      </c>
      <c r="AO311" s="111">
        <f t="shared" si="1460"/>
        <v>0</v>
      </c>
      <c r="AP311" s="111">
        <f t="shared" si="1460"/>
        <v>0</v>
      </c>
      <c r="AQ311" s="111">
        <f t="shared" si="1460"/>
        <v>0</v>
      </c>
      <c r="AR311" s="111">
        <f t="shared" si="1460"/>
        <v>0</v>
      </c>
      <c r="AS311" s="111">
        <f t="shared" si="1460"/>
        <v>0</v>
      </c>
      <c r="AT311" s="111">
        <f t="shared" si="1460"/>
        <v>0</v>
      </c>
      <c r="AU311" s="111">
        <f t="shared" si="1460"/>
        <v>0</v>
      </c>
      <c r="AV311" s="111">
        <f t="shared" si="1460"/>
        <v>0</v>
      </c>
      <c r="AW311" s="111">
        <f t="shared" si="1460"/>
        <v>0</v>
      </c>
      <c r="AX311" s="111">
        <f t="shared" si="24"/>
        <v>0</v>
      </c>
      <c r="AY311" s="111"/>
      <c r="AZ311" s="113">
        <f t="shared" si="25"/>
        <v>0</v>
      </c>
      <c r="BA311" s="111">
        <f t="shared" ref="BA311:BI311" si="1461">IF(R310&lt;=0,0,IF($C311&lt;=SUM($AZ311:AZ311),0,IF(AO311+$C311-SUM($AZ311:AZ311)&gt;R310+AC311,R310+AC311-AO311,$C311-SUM($AZ311:AZ311))))</f>
        <v>0</v>
      </c>
      <c r="BB311" s="111">
        <f t="shared" si="1461"/>
        <v>0</v>
      </c>
      <c r="BC311" s="111">
        <f t="shared" si="1461"/>
        <v>0</v>
      </c>
      <c r="BD311" s="111">
        <f t="shared" si="1461"/>
        <v>0</v>
      </c>
      <c r="BE311" s="111">
        <f t="shared" si="1461"/>
        <v>0</v>
      </c>
      <c r="BF311" s="111">
        <f t="shared" si="1461"/>
        <v>0</v>
      </c>
      <c r="BG311" s="111">
        <f t="shared" si="1461"/>
        <v>0</v>
      </c>
      <c r="BH311" s="111">
        <f t="shared" si="1461"/>
        <v>0</v>
      </c>
      <c r="BI311" s="111">
        <f t="shared" si="1461"/>
        <v>0</v>
      </c>
      <c r="BJ311" s="53"/>
      <c r="BK311" s="53"/>
    </row>
    <row r="312" ht="10.5" customHeight="1">
      <c r="A312" s="107" t="str">
        <f t="shared" si="16"/>
        <v/>
      </c>
      <c r="B312" s="108" t="str">
        <f t="shared" si="17"/>
        <v>#N/A</v>
      </c>
      <c r="C312" s="109" t="str">
        <f t="shared" si="18"/>
        <v/>
      </c>
      <c r="D312" s="110"/>
      <c r="E312" s="111">
        <f t="shared" ref="E312:N312" si="1462">AN312+AZ312</f>
        <v>0</v>
      </c>
      <c r="F312" s="111">
        <f t="shared" si="1462"/>
        <v>0</v>
      </c>
      <c r="G312" s="111">
        <f t="shared" si="1462"/>
        <v>0</v>
      </c>
      <c r="H312" s="111">
        <f t="shared" si="1462"/>
        <v>0</v>
      </c>
      <c r="I312" s="111">
        <f t="shared" si="1462"/>
        <v>0</v>
      </c>
      <c r="J312" s="111">
        <f t="shared" si="1462"/>
        <v>0</v>
      </c>
      <c r="K312" s="111">
        <f t="shared" si="1462"/>
        <v>0</v>
      </c>
      <c r="L312" s="111">
        <f t="shared" si="1462"/>
        <v>0</v>
      </c>
      <c r="M312" s="111">
        <f t="shared" si="1462"/>
        <v>0</v>
      </c>
      <c r="N312" s="111">
        <f t="shared" si="1462"/>
        <v>0</v>
      </c>
      <c r="O312" s="112"/>
      <c r="P312" s="111">
        <f t="shared" si="11"/>
        <v>0</v>
      </c>
      <c r="Q312" s="111">
        <f t="shared" ref="Q312:Z312" si="1463">IF(E$10=0,0,ROUND(Q311-(E312-AB312),2))</f>
        <v>0</v>
      </c>
      <c r="R312" s="111">
        <f t="shared" si="1463"/>
        <v>0</v>
      </c>
      <c r="S312" s="111">
        <f t="shared" si="1463"/>
        <v>0</v>
      </c>
      <c r="T312" s="111">
        <f t="shared" si="1463"/>
        <v>0</v>
      </c>
      <c r="U312" s="111">
        <f t="shared" si="1463"/>
        <v>0</v>
      </c>
      <c r="V312" s="111">
        <f t="shared" si="1463"/>
        <v>0</v>
      </c>
      <c r="W312" s="111">
        <f t="shared" si="1463"/>
        <v>0</v>
      </c>
      <c r="X312" s="111">
        <f t="shared" si="1463"/>
        <v>0</v>
      </c>
      <c r="Y312" s="111">
        <f t="shared" si="1463"/>
        <v>0</v>
      </c>
      <c r="Z312" s="111">
        <f t="shared" si="1463"/>
        <v>0</v>
      </c>
      <c r="AA312" s="114"/>
      <c r="AB312" s="111">
        <f t="shared" ref="AB312:AK312" si="1464">ROUND(Q311*E$11/12,2)</f>
        <v>0</v>
      </c>
      <c r="AC312" s="111">
        <f t="shared" si="1464"/>
        <v>0</v>
      </c>
      <c r="AD312" s="111">
        <f t="shared" si="1464"/>
        <v>0</v>
      </c>
      <c r="AE312" s="111">
        <f t="shared" si="1464"/>
        <v>0</v>
      </c>
      <c r="AF312" s="111">
        <f t="shared" si="1464"/>
        <v>0</v>
      </c>
      <c r="AG312" s="111">
        <f t="shared" si="1464"/>
        <v>0</v>
      </c>
      <c r="AH312" s="111">
        <f t="shared" si="1464"/>
        <v>0</v>
      </c>
      <c r="AI312" s="111">
        <f t="shared" si="1464"/>
        <v>0</v>
      </c>
      <c r="AJ312" s="111">
        <f t="shared" si="1464"/>
        <v>0</v>
      </c>
      <c r="AK312" s="111">
        <f t="shared" si="1464"/>
        <v>0</v>
      </c>
      <c r="AL312" s="111">
        <f t="shared" si="22"/>
        <v>0</v>
      </c>
      <c r="AM312" s="115"/>
      <c r="AN312" s="111">
        <f t="shared" ref="AN312:AW312" si="1465">IF(Q311&gt;0,IF((Q311+AB312)&lt;E$12,Q311+AB312,E$12),0)</f>
        <v>0</v>
      </c>
      <c r="AO312" s="111">
        <f t="shared" si="1465"/>
        <v>0</v>
      </c>
      <c r="AP312" s="111">
        <f t="shared" si="1465"/>
        <v>0</v>
      </c>
      <c r="AQ312" s="111">
        <f t="shared" si="1465"/>
        <v>0</v>
      </c>
      <c r="AR312" s="111">
        <f t="shared" si="1465"/>
        <v>0</v>
      </c>
      <c r="AS312" s="111">
        <f t="shared" si="1465"/>
        <v>0</v>
      </c>
      <c r="AT312" s="111">
        <f t="shared" si="1465"/>
        <v>0</v>
      </c>
      <c r="AU312" s="111">
        <f t="shared" si="1465"/>
        <v>0</v>
      </c>
      <c r="AV312" s="111">
        <f t="shared" si="1465"/>
        <v>0</v>
      </c>
      <c r="AW312" s="111">
        <f t="shared" si="1465"/>
        <v>0</v>
      </c>
      <c r="AX312" s="111">
        <f t="shared" si="24"/>
        <v>0</v>
      </c>
      <c r="AY312" s="111"/>
      <c r="AZ312" s="113">
        <f t="shared" si="25"/>
        <v>0</v>
      </c>
      <c r="BA312" s="111">
        <f t="shared" ref="BA312:BI312" si="1466">IF(R311&lt;=0,0,IF($C312&lt;=SUM($AZ312:AZ312),0,IF(AO312+$C312-SUM($AZ312:AZ312)&gt;R311+AC312,R311+AC312-AO312,$C312-SUM($AZ312:AZ312))))</f>
        <v>0</v>
      </c>
      <c r="BB312" s="111">
        <f t="shared" si="1466"/>
        <v>0</v>
      </c>
      <c r="BC312" s="111">
        <f t="shared" si="1466"/>
        <v>0</v>
      </c>
      <c r="BD312" s="111">
        <f t="shared" si="1466"/>
        <v>0</v>
      </c>
      <c r="BE312" s="111">
        <f t="shared" si="1466"/>
        <v>0</v>
      </c>
      <c r="BF312" s="111">
        <f t="shared" si="1466"/>
        <v>0</v>
      </c>
      <c r="BG312" s="111">
        <f t="shared" si="1466"/>
        <v>0</v>
      </c>
      <c r="BH312" s="111">
        <f t="shared" si="1466"/>
        <v>0</v>
      </c>
      <c r="BI312" s="111">
        <f t="shared" si="1466"/>
        <v>0</v>
      </c>
      <c r="BJ312" s="53"/>
      <c r="BK312" s="53"/>
    </row>
    <row r="313" ht="10.5" customHeight="1">
      <c r="A313" s="107" t="str">
        <f t="shared" si="16"/>
        <v/>
      </c>
      <c r="B313" s="108" t="str">
        <f t="shared" si="17"/>
        <v>#N/A</v>
      </c>
      <c r="C313" s="109" t="str">
        <f t="shared" si="18"/>
        <v/>
      </c>
      <c r="D313" s="110"/>
      <c r="E313" s="111">
        <f t="shared" ref="E313:N313" si="1467">AN313+AZ313</f>
        <v>0</v>
      </c>
      <c r="F313" s="111">
        <f t="shared" si="1467"/>
        <v>0</v>
      </c>
      <c r="G313" s="111">
        <f t="shared" si="1467"/>
        <v>0</v>
      </c>
      <c r="H313" s="111">
        <f t="shared" si="1467"/>
        <v>0</v>
      </c>
      <c r="I313" s="111">
        <f t="shared" si="1467"/>
        <v>0</v>
      </c>
      <c r="J313" s="111">
        <f t="shared" si="1467"/>
        <v>0</v>
      </c>
      <c r="K313" s="111">
        <f t="shared" si="1467"/>
        <v>0</v>
      </c>
      <c r="L313" s="111">
        <f t="shared" si="1467"/>
        <v>0</v>
      </c>
      <c r="M313" s="111">
        <f t="shared" si="1467"/>
        <v>0</v>
      </c>
      <c r="N313" s="111">
        <f t="shared" si="1467"/>
        <v>0</v>
      </c>
      <c r="O313" s="112"/>
      <c r="P313" s="111">
        <f t="shared" si="11"/>
        <v>0</v>
      </c>
      <c r="Q313" s="111">
        <f t="shared" ref="Q313:Z313" si="1468">IF(E$10=0,0,ROUND(Q312-(E313-AB313),2))</f>
        <v>0</v>
      </c>
      <c r="R313" s="111">
        <f t="shared" si="1468"/>
        <v>0</v>
      </c>
      <c r="S313" s="111">
        <f t="shared" si="1468"/>
        <v>0</v>
      </c>
      <c r="T313" s="111">
        <f t="shared" si="1468"/>
        <v>0</v>
      </c>
      <c r="U313" s="111">
        <f t="shared" si="1468"/>
        <v>0</v>
      </c>
      <c r="V313" s="111">
        <f t="shared" si="1468"/>
        <v>0</v>
      </c>
      <c r="W313" s="111">
        <f t="shared" si="1468"/>
        <v>0</v>
      </c>
      <c r="X313" s="111">
        <f t="shared" si="1468"/>
        <v>0</v>
      </c>
      <c r="Y313" s="111">
        <f t="shared" si="1468"/>
        <v>0</v>
      </c>
      <c r="Z313" s="111">
        <f t="shared" si="1468"/>
        <v>0</v>
      </c>
      <c r="AA313" s="114"/>
      <c r="AB313" s="111">
        <f t="shared" ref="AB313:AK313" si="1469">ROUND(Q312*E$11/12,2)</f>
        <v>0</v>
      </c>
      <c r="AC313" s="111">
        <f t="shared" si="1469"/>
        <v>0</v>
      </c>
      <c r="AD313" s="111">
        <f t="shared" si="1469"/>
        <v>0</v>
      </c>
      <c r="AE313" s="111">
        <f t="shared" si="1469"/>
        <v>0</v>
      </c>
      <c r="AF313" s="111">
        <f t="shared" si="1469"/>
        <v>0</v>
      </c>
      <c r="AG313" s="111">
        <f t="shared" si="1469"/>
        <v>0</v>
      </c>
      <c r="AH313" s="111">
        <f t="shared" si="1469"/>
        <v>0</v>
      </c>
      <c r="AI313" s="111">
        <f t="shared" si="1469"/>
        <v>0</v>
      </c>
      <c r="AJ313" s="111">
        <f t="shared" si="1469"/>
        <v>0</v>
      </c>
      <c r="AK313" s="111">
        <f t="shared" si="1469"/>
        <v>0</v>
      </c>
      <c r="AL313" s="111">
        <f t="shared" si="22"/>
        <v>0</v>
      </c>
      <c r="AM313" s="115"/>
      <c r="AN313" s="111">
        <f t="shared" ref="AN313:AW313" si="1470">IF(Q312&gt;0,IF((Q312+AB313)&lt;E$12,Q312+AB313,E$12),0)</f>
        <v>0</v>
      </c>
      <c r="AO313" s="111">
        <f t="shared" si="1470"/>
        <v>0</v>
      </c>
      <c r="AP313" s="111">
        <f t="shared" si="1470"/>
        <v>0</v>
      </c>
      <c r="AQ313" s="111">
        <f t="shared" si="1470"/>
        <v>0</v>
      </c>
      <c r="AR313" s="111">
        <f t="shared" si="1470"/>
        <v>0</v>
      </c>
      <c r="AS313" s="111">
        <f t="shared" si="1470"/>
        <v>0</v>
      </c>
      <c r="AT313" s="111">
        <f t="shared" si="1470"/>
        <v>0</v>
      </c>
      <c r="AU313" s="111">
        <f t="shared" si="1470"/>
        <v>0</v>
      </c>
      <c r="AV313" s="111">
        <f t="shared" si="1470"/>
        <v>0</v>
      </c>
      <c r="AW313" s="111">
        <f t="shared" si="1470"/>
        <v>0</v>
      </c>
      <c r="AX313" s="111">
        <f t="shared" si="24"/>
        <v>0</v>
      </c>
      <c r="AY313" s="111"/>
      <c r="AZ313" s="113">
        <f t="shared" si="25"/>
        <v>0</v>
      </c>
      <c r="BA313" s="111">
        <f t="shared" ref="BA313:BI313" si="1471">IF(R312&lt;=0,0,IF($C313&lt;=SUM($AZ313:AZ313),0,IF(AO313+$C313-SUM($AZ313:AZ313)&gt;R312+AC313,R312+AC313-AO313,$C313-SUM($AZ313:AZ313))))</f>
        <v>0</v>
      </c>
      <c r="BB313" s="111">
        <f t="shared" si="1471"/>
        <v>0</v>
      </c>
      <c r="BC313" s="111">
        <f t="shared" si="1471"/>
        <v>0</v>
      </c>
      <c r="BD313" s="111">
        <f t="shared" si="1471"/>
        <v>0</v>
      </c>
      <c r="BE313" s="111">
        <f t="shared" si="1471"/>
        <v>0</v>
      </c>
      <c r="BF313" s="111">
        <f t="shared" si="1471"/>
        <v>0</v>
      </c>
      <c r="BG313" s="111">
        <f t="shared" si="1471"/>
        <v>0</v>
      </c>
      <c r="BH313" s="111">
        <f t="shared" si="1471"/>
        <v>0</v>
      </c>
      <c r="BI313" s="111">
        <f t="shared" si="1471"/>
        <v>0</v>
      </c>
      <c r="BJ313" s="53"/>
      <c r="BK313" s="53"/>
    </row>
    <row r="314" ht="10.5" customHeight="1">
      <c r="A314" s="107" t="str">
        <f t="shared" si="16"/>
        <v/>
      </c>
      <c r="B314" s="108" t="str">
        <f t="shared" si="17"/>
        <v>#N/A</v>
      </c>
      <c r="C314" s="109" t="str">
        <f t="shared" si="18"/>
        <v/>
      </c>
      <c r="D314" s="110"/>
      <c r="E314" s="111">
        <f t="shared" ref="E314:N314" si="1472">AN314+AZ314</f>
        <v>0</v>
      </c>
      <c r="F314" s="111">
        <f t="shared" si="1472"/>
        <v>0</v>
      </c>
      <c r="G314" s="111">
        <f t="shared" si="1472"/>
        <v>0</v>
      </c>
      <c r="H314" s="111">
        <f t="shared" si="1472"/>
        <v>0</v>
      </c>
      <c r="I314" s="111">
        <f t="shared" si="1472"/>
        <v>0</v>
      </c>
      <c r="J314" s="111">
        <f t="shared" si="1472"/>
        <v>0</v>
      </c>
      <c r="K314" s="111">
        <f t="shared" si="1472"/>
        <v>0</v>
      </c>
      <c r="L314" s="111">
        <f t="shared" si="1472"/>
        <v>0</v>
      </c>
      <c r="M314" s="111">
        <f t="shared" si="1472"/>
        <v>0</v>
      </c>
      <c r="N314" s="111">
        <f t="shared" si="1472"/>
        <v>0</v>
      </c>
      <c r="O314" s="112"/>
      <c r="P314" s="111">
        <f t="shared" si="11"/>
        <v>0</v>
      </c>
      <c r="Q314" s="111">
        <f t="shared" ref="Q314:Z314" si="1473">IF(E$10=0,0,ROUND(Q313-(E314-AB314),2))</f>
        <v>0</v>
      </c>
      <c r="R314" s="111">
        <f t="shared" si="1473"/>
        <v>0</v>
      </c>
      <c r="S314" s="111">
        <f t="shared" si="1473"/>
        <v>0</v>
      </c>
      <c r="T314" s="111">
        <f t="shared" si="1473"/>
        <v>0</v>
      </c>
      <c r="U314" s="111">
        <f t="shared" si="1473"/>
        <v>0</v>
      </c>
      <c r="V314" s="111">
        <f t="shared" si="1473"/>
        <v>0</v>
      </c>
      <c r="W314" s="111">
        <f t="shared" si="1473"/>
        <v>0</v>
      </c>
      <c r="X314" s="111">
        <f t="shared" si="1473"/>
        <v>0</v>
      </c>
      <c r="Y314" s="111">
        <f t="shared" si="1473"/>
        <v>0</v>
      </c>
      <c r="Z314" s="111">
        <f t="shared" si="1473"/>
        <v>0</v>
      </c>
      <c r="AA314" s="114"/>
      <c r="AB314" s="111">
        <f t="shared" ref="AB314:AK314" si="1474">ROUND(Q313*E$11/12,2)</f>
        <v>0</v>
      </c>
      <c r="AC314" s="111">
        <f t="shared" si="1474"/>
        <v>0</v>
      </c>
      <c r="AD314" s="111">
        <f t="shared" si="1474"/>
        <v>0</v>
      </c>
      <c r="AE314" s="111">
        <f t="shared" si="1474"/>
        <v>0</v>
      </c>
      <c r="AF314" s="111">
        <f t="shared" si="1474"/>
        <v>0</v>
      </c>
      <c r="AG314" s="111">
        <f t="shared" si="1474"/>
        <v>0</v>
      </c>
      <c r="AH314" s="111">
        <f t="shared" si="1474"/>
        <v>0</v>
      </c>
      <c r="AI314" s="111">
        <f t="shared" si="1474"/>
        <v>0</v>
      </c>
      <c r="AJ314" s="111">
        <f t="shared" si="1474"/>
        <v>0</v>
      </c>
      <c r="AK314" s="111">
        <f t="shared" si="1474"/>
        <v>0</v>
      </c>
      <c r="AL314" s="111">
        <f t="shared" si="22"/>
        <v>0</v>
      </c>
      <c r="AM314" s="115"/>
      <c r="AN314" s="111">
        <f t="shared" ref="AN314:AW314" si="1475">IF(Q313&gt;0,IF((Q313+AB314)&lt;E$12,Q313+AB314,E$12),0)</f>
        <v>0</v>
      </c>
      <c r="AO314" s="111">
        <f t="shared" si="1475"/>
        <v>0</v>
      </c>
      <c r="AP314" s="111">
        <f t="shared" si="1475"/>
        <v>0</v>
      </c>
      <c r="AQ314" s="111">
        <f t="shared" si="1475"/>
        <v>0</v>
      </c>
      <c r="AR314" s="111">
        <f t="shared" si="1475"/>
        <v>0</v>
      </c>
      <c r="AS314" s="111">
        <f t="shared" si="1475"/>
        <v>0</v>
      </c>
      <c r="AT314" s="111">
        <f t="shared" si="1475"/>
        <v>0</v>
      </c>
      <c r="AU314" s="111">
        <f t="shared" si="1475"/>
        <v>0</v>
      </c>
      <c r="AV314" s="111">
        <f t="shared" si="1475"/>
        <v>0</v>
      </c>
      <c r="AW314" s="111">
        <f t="shared" si="1475"/>
        <v>0</v>
      </c>
      <c r="AX314" s="111">
        <f t="shared" si="24"/>
        <v>0</v>
      </c>
      <c r="AY314" s="111"/>
      <c r="AZ314" s="113">
        <f t="shared" si="25"/>
        <v>0</v>
      </c>
      <c r="BA314" s="111">
        <f t="shared" ref="BA314:BI314" si="1476">IF(R313&lt;=0,0,IF($C314&lt;=SUM($AZ314:AZ314),0,IF(AO314+$C314-SUM($AZ314:AZ314)&gt;R313+AC314,R313+AC314-AO314,$C314-SUM($AZ314:AZ314))))</f>
        <v>0</v>
      </c>
      <c r="BB314" s="111">
        <f t="shared" si="1476"/>
        <v>0</v>
      </c>
      <c r="BC314" s="111">
        <f t="shared" si="1476"/>
        <v>0</v>
      </c>
      <c r="BD314" s="111">
        <f t="shared" si="1476"/>
        <v>0</v>
      </c>
      <c r="BE314" s="111">
        <f t="shared" si="1476"/>
        <v>0</v>
      </c>
      <c r="BF314" s="111">
        <f t="shared" si="1476"/>
        <v>0</v>
      </c>
      <c r="BG314" s="111">
        <f t="shared" si="1476"/>
        <v>0</v>
      </c>
      <c r="BH314" s="111">
        <f t="shared" si="1476"/>
        <v>0</v>
      </c>
      <c r="BI314" s="111">
        <f t="shared" si="1476"/>
        <v>0</v>
      </c>
      <c r="BJ314" s="53"/>
      <c r="BK314" s="53"/>
    </row>
    <row r="315" ht="10.5" customHeight="1">
      <c r="A315" s="107" t="str">
        <f t="shared" si="16"/>
        <v/>
      </c>
      <c r="B315" s="108" t="str">
        <f t="shared" si="17"/>
        <v>#N/A</v>
      </c>
      <c r="C315" s="109" t="str">
        <f t="shared" si="18"/>
        <v/>
      </c>
      <c r="D315" s="110"/>
      <c r="E315" s="111">
        <f t="shared" ref="E315:N315" si="1477">AN315+AZ315</f>
        <v>0</v>
      </c>
      <c r="F315" s="111">
        <f t="shared" si="1477"/>
        <v>0</v>
      </c>
      <c r="G315" s="111">
        <f t="shared" si="1477"/>
        <v>0</v>
      </c>
      <c r="H315" s="111">
        <f t="shared" si="1477"/>
        <v>0</v>
      </c>
      <c r="I315" s="111">
        <f t="shared" si="1477"/>
        <v>0</v>
      </c>
      <c r="J315" s="111">
        <f t="shared" si="1477"/>
        <v>0</v>
      </c>
      <c r="K315" s="111">
        <f t="shared" si="1477"/>
        <v>0</v>
      </c>
      <c r="L315" s="111">
        <f t="shared" si="1477"/>
        <v>0</v>
      </c>
      <c r="M315" s="111">
        <f t="shared" si="1477"/>
        <v>0</v>
      </c>
      <c r="N315" s="111">
        <f t="shared" si="1477"/>
        <v>0</v>
      </c>
      <c r="O315" s="112"/>
      <c r="P315" s="111">
        <f t="shared" si="11"/>
        <v>0</v>
      </c>
      <c r="Q315" s="111">
        <f t="shared" ref="Q315:Z315" si="1478">IF(E$10=0,0,ROUND(Q314-(E315-AB315),2))</f>
        <v>0</v>
      </c>
      <c r="R315" s="111">
        <f t="shared" si="1478"/>
        <v>0</v>
      </c>
      <c r="S315" s="111">
        <f t="shared" si="1478"/>
        <v>0</v>
      </c>
      <c r="T315" s="111">
        <f t="shared" si="1478"/>
        <v>0</v>
      </c>
      <c r="U315" s="111">
        <f t="shared" si="1478"/>
        <v>0</v>
      </c>
      <c r="V315" s="111">
        <f t="shared" si="1478"/>
        <v>0</v>
      </c>
      <c r="W315" s="111">
        <f t="shared" si="1478"/>
        <v>0</v>
      </c>
      <c r="X315" s="111">
        <f t="shared" si="1478"/>
        <v>0</v>
      </c>
      <c r="Y315" s="111">
        <f t="shared" si="1478"/>
        <v>0</v>
      </c>
      <c r="Z315" s="111">
        <f t="shared" si="1478"/>
        <v>0</v>
      </c>
      <c r="AA315" s="114"/>
      <c r="AB315" s="111">
        <f t="shared" ref="AB315:AK315" si="1479">ROUND(Q314*E$11/12,2)</f>
        <v>0</v>
      </c>
      <c r="AC315" s="111">
        <f t="shared" si="1479"/>
        <v>0</v>
      </c>
      <c r="AD315" s="111">
        <f t="shared" si="1479"/>
        <v>0</v>
      </c>
      <c r="AE315" s="111">
        <f t="shared" si="1479"/>
        <v>0</v>
      </c>
      <c r="AF315" s="111">
        <f t="shared" si="1479"/>
        <v>0</v>
      </c>
      <c r="AG315" s="111">
        <f t="shared" si="1479"/>
        <v>0</v>
      </c>
      <c r="AH315" s="111">
        <f t="shared" si="1479"/>
        <v>0</v>
      </c>
      <c r="AI315" s="111">
        <f t="shared" si="1479"/>
        <v>0</v>
      </c>
      <c r="AJ315" s="111">
        <f t="shared" si="1479"/>
        <v>0</v>
      </c>
      <c r="AK315" s="111">
        <f t="shared" si="1479"/>
        <v>0</v>
      </c>
      <c r="AL315" s="111">
        <f t="shared" si="22"/>
        <v>0</v>
      </c>
      <c r="AM315" s="115"/>
      <c r="AN315" s="111">
        <f t="shared" ref="AN315:AW315" si="1480">IF(Q314&gt;0,IF((Q314+AB315)&lt;E$12,Q314+AB315,E$12),0)</f>
        <v>0</v>
      </c>
      <c r="AO315" s="111">
        <f t="shared" si="1480"/>
        <v>0</v>
      </c>
      <c r="AP315" s="111">
        <f t="shared" si="1480"/>
        <v>0</v>
      </c>
      <c r="AQ315" s="111">
        <f t="shared" si="1480"/>
        <v>0</v>
      </c>
      <c r="AR315" s="111">
        <f t="shared" si="1480"/>
        <v>0</v>
      </c>
      <c r="AS315" s="111">
        <f t="shared" si="1480"/>
        <v>0</v>
      </c>
      <c r="AT315" s="111">
        <f t="shared" si="1480"/>
        <v>0</v>
      </c>
      <c r="AU315" s="111">
        <f t="shared" si="1480"/>
        <v>0</v>
      </c>
      <c r="AV315" s="111">
        <f t="shared" si="1480"/>
        <v>0</v>
      </c>
      <c r="AW315" s="111">
        <f t="shared" si="1480"/>
        <v>0</v>
      </c>
      <c r="AX315" s="111">
        <f t="shared" si="24"/>
        <v>0</v>
      </c>
      <c r="AY315" s="111"/>
      <c r="AZ315" s="113">
        <f t="shared" si="25"/>
        <v>0</v>
      </c>
      <c r="BA315" s="111">
        <f t="shared" ref="BA315:BI315" si="1481">IF(R314&lt;=0,0,IF($C315&lt;=SUM($AZ315:AZ315),0,IF(AO315+$C315-SUM($AZ315:AZ315)&gt;R314+AC315,R314+AC315-AO315,$C315-SUM($AZ315:AZ315))))</f>
        <v>0</v>
      </c>
      <c r="BB315" s="111">
        <f t="shared" si="1481"/>
        <v>0</v>
      </c>
      <c r="BC315" s="111">
        <f t="shared" si="1481"/>
        <v>0</v>
      </c>
      <c r="BD315" s="111">
        <f t="shared" si="1481"/>
        <v>0</v>
      </c>
      <c r="BE315" s="111">
        <f t="shared" si="1481"/>
        <v>0</v>
      </c>
      <c r="BF315" s="111">
        <f t="shared" si="1481"/>
        <v>0</v>
      </c>
      <c r="BG315" s="111">
        <f t="shared" si="1481"/>
        <v>0</v>
      </c>
      <c r="BH315" s="111">
        <f t="shared" si="1481"/>
        <v>0</v>
      </c>
      <c r="BI315" s="111">
        <f t="shared" si="1481"/>
        <v>0</v>
      </c>
      <c r="BJ315" s="53"/>
      <c r="BK315" s="53"/>
    </row>
    <row r="316" ht="10.5" customHeight="1">
      <c r="A316" s="107" t="str">
        <f t="shared" si="16"/>
        <v/>
      </c>
      <c r="B316" s="108" t="str">
        <f t="shared" si="17"/>
        <v>#N/A</v>
      </c>
      <c r="C316" s="109" t="str">
        <f t="shared" si="18"/>
        <v/>
      </c>
      <c r="D316" s="110"/>
      <c r="E316" s="111">
        <f t="shared" ref="E316:N316" si="1482">AN316+AZ316</f>
        <v>0</v>
      </c>
      <c r="F316" s="111">
        <f t="shared" si="1482"/>
        <v>0</v>
      </c>
      <c r="G316" s="111">
        <f t="shared" si="1482"/>
        <v>0</v>
      </c>
      <c r="H316" s="111">
        <f t="shared" si="1482"/>
        <v>0</v>
      </c>
      <c r="I316" s="111">
        <f t="shared" si="1482"/>
        <v>0</v>
      </c>
      <c r="J316" s="111">
        <f t="shared" si="1482"/>
        <v>0</v>
      </c>
      <c r="K316" s="111">
        <f t="shared" si="1482"/>
        <v>0</v>
      </c>
      <c r="L316" s="111">
        <f t="shared" si="1482"/>
        <v>0</v>
      </c>
      <c r="M316" s="111">
        <f t="shared" si="1482"/>
        <v>0</v>
      </c>
      <c r="N316" s="111">
        <f t="shared" si="1482"/>
        <v>0</v>
      </c>
      <c r="O316" s="112"/>
      <c r="P316" s="111">
        <f t="shared" si="11"/>
        <v>0</v>
      </c>
      <c r="Q316" s="111">
        <f t="shared" ref="Q316:Z316" si="1483">IF(E$10=0,0,ROUND(Q315-(E316-AB316),2))</f>
        <v>0</v>
      </c>
      <c r="R316" s="111">
        <f t="shared" si="1483"/>
        <v>0</v>
      </c>
      <c r="S316" s="111">
        <f t="shared" si="1483"/>
        <v>0</v>
      </c>
      <c r="T316" s="111">
        <f t="shared" si="1483"/>
        <v>0</v>
      </c>
      <c r="U316" s="111">
        <f t="shared" si="1483"/>
        <v>0</v>
      </c>
      <c r="V316" s="111">
        <f t="shared" si="1483"/>
        <v>0</v>
      </c>
      <c r="W316" s="111">
        <f t="shared" si="1483"/>
        <v>0</v>
      </c>
      <c r="X316" s="111">
        <f t="shared" si="1483"/>
        <v>0</v>
      </c>
      <c r="Y316" s="111">
        <f t="shared" si="1483"/>
        <v>0</v>
      </c>
      <c r="Z316" s="111">
        <f t="shared" si="1483"/>
        <v>0</v>
      </c>
      <c r="AA316" s="114"/>
      <c r="AB316" s="111">
        <f t="shared" ref="AB316:AK316" si="1484">ROUND(Q315*E$11/12,2)</f>
        <v>0</v>
      </c>
      <c r="AC316" s="111">
        <f t="shared" si="1484"/>
        <v>0</v>
      </c>
      <c r="AD316" s="111">
        <f t="shared" si="1484"/>
        <v>0</v>
      </c>
      <c r="AE316" s="111">
        <f t="shared" si="1484"/>
        <v>0</v>
      </c>
      <c r="AF316" s="111">
        <f t="shared" si="1484"/>
        <v>0</v>
      </c>
      <c r="AG316" s="111">
        <f t="shared" si="1484"/>
        <v>0</v>
      </c>
      <c r="AH316" s="111">
        <f t="shared" si="1484"/>
        <v>0</v>
      </c>
      <c r="AI316" s="111">
        <f t="shared" si="1484"/>
        <v>0</v>
      </c>
      <c r="AJ316" s="111">
        <f t="shared" si="1484"/>
        <v>0</v>
      </c>
      <c r="AK316" s="111">
        <f t="shared" si="1484"/>
        <v>0</v>
      </c>
      <c r="AL316" s="111">
        <f t="shared" si="22"/>
        <v>0</v>
      </c>
      <c r="AM316" s="115"/>
      <c r="AN316" s="111">
        <f t="shared" ref="AN316:AW316" si="1485">IF(Q315&gt;0,IF((Q315+AB316)&lt;E$12,Q315+AB316,E$12),0)</f>
        <v>0</v>
      </c>
      <c r="AO316" s="111">
        <f t="shared" si="1485"/>
        <v>0</v>
      </c>
      <c r="AP316" s="111">
        <f t="shared" si="1485"/>
        <v>0</v>
      </c>
      <c r="AQ316" s="111">
        <f t="shared" si="1485"/>
        <v>0</v>
      </c>
      <c r="AR316" s="111">
        <f t="shared" si="1485"/>
        <v>0</v>
      </c>
      <c r="AS316" s="111">
        <f t="shared" si="1485"/>
        <v>0</v>
      </c>
      <c r="AT316" s="111">
        <f t="shared" si="1485"/>
        <v>0</v>
      </c>
      <c r="AU316" s="111">
        <f t="shared" si="1485"/>
        <v>0</v>
      </c>
      <c r="AV316" s="111">
        <f t="shared" si="1485"/>
        <v>0</v>
      </c>
      <c r="AW316" s="111">
        <f t="shared" si="1485"/>
        <v>0</v>
      </c>
      <c r="AX316" s="111">
        <f t="shared" si="24"/>
        <v>0</v>
      </c>
      <c r="AY316" s="111"/>
      <c r="AZ316" s="113">
        <f t="shared" si="25"/>
        <v>0</v>
      </c>
      <c r="BA316" s="111">
        <f t="shared" ref="BA316:BI316" si="1486">IF(R315&lt;=0,0,IF($C316&lt;=SUM($AZ316:AZ316),0,IF(AO316+$C316-SUM($AZ316:AZ316)&gt;R315+AC316,R315+AC316-AO316,$C316-SUM($AZ316:AZ316))))</f>
        <v>0</v>
      </c>
      <c r="BB316" s="111">
        <f t="shared" si="1486"/>
        <v>0</v>
      </c>
      <c r="BC316" s="111">
        <f t="shared" si="1486"/>
        <v>0</v>
      </c>
      <c r="BD316" s="111">
        <f t="shared" si="1486"/>
        <v>0</v>
      </c>
      <c r="BE316" s="111">
        <f t="shared" si="1486"/>
        <v>0</v>
      </c>
      <c r="BF316" s="111">
        <f t="shared" si="1486"/>
        <v>0</v>
      </c>
      <c r="BG316" s="111">
        <f t="shared" si="1486"/>
        <v>0</v>
      </c>
      <c r="BH316" s="111">
        <f t="shared" si="1486"/>
        <v>0</v>
      </c>
      <c r="BI316" s="111">
        <f t="shared" si="1486"/>
        <v>0</v>
      </c>
      <c r="BJ316" s="53"/>
      <c r="BK316" s="53"/>
    </row>
    <row r="317" ht="10.5" customHeight="1">
      <c r="A317" s="107" t="str">
        <f t="shared" si="16"/>
        <v/>
      </c>
      <c r="B317" s="108" t="str">
        <f t="shared" si="17"/>
        <v>#N/A</v>
      </c>
      <c r="C317" s="109" t="str">
        <f t="shared" si="18"/>
        <v/>
      </c>
      <c r="D317" s="110"/>
      <c r="E317" s="111">
        <f t="shared" ref="E317:N317" si="1487">AN317+AZ317</f>
        <v>0</v>
      </c>
      <c r="F317" s="111">
        <f t="shared" si="1487"/>
        <v>0</v>
      </c>
      <c r="G317" s="111">
        <f t="shared" si="1487"/>
        <v>0</v>
      </c>
      <c r="H317" s="111">
        <f t="shared" si="1487"/>
        <v>0</v>
      </c>
      <c r="I317" s="111">
        <f t="shared" si="1487"/>
        <v>0</v>
      </c>
      <c r="J317" s="111">
        <f t="shared" si="1487"/>
        <v>0</v>
      </c>
      <c r="K317" s="111">
        <f t="shared" si="1487"/>
        <v>0</v>
      </c>
      <c r="L317" s="111">
        <f t="shared" si="1487"/>
        <v>0</v>
      </c>
      <c r="M317" s="111">
        <f t="shared" si="1487"/>
        <v>0</v>
      </c>
      <c r="N317" s="111">
        <f t="shared" si="1487"/>
        <v>0</v>
      </c>
      <c r="O317" s="112"/>
      <c r="P317" s="111">
        <f t="shared" si="11"/>
        <v>0</v>
      </c>
      <c r="Q317" s="111">
        <f t="shared" ref="Q317:Z317" si="1488">IF(E$10=0,0,ROUND(Q316-(E317-AB317),2))</f>
        <v>0</v>
      </c>
      <c r="R317" s="111">
        <f t="shared" si="1488"/>
        <v>0</v>
      </c>
      <c r="S317" s="111">
        <f t="shared" si="1488"/>
        <v>0</v>
      </c>
      <c r="T317" s="111">
        <f t="shared" si="1488"/>
        <v>0</v>
      </c>
      <c r="U317" s="111">
        <f t="shared" si="1488"/>
        <v>0</v>
      </c>
      <c r="V317" s="111">
        <f t="shared" si="1488"/>
        <v>0</v>
      </c>
      <c r="W317" s="111">
        <f t="shared" si="1488"/>
        <v>0</v>
      </c>
      <c r="X317" s="111">
        <f t="shared" si="1488"/>
        <v>0</v>
      </c>
      <c r="Y317" s="111">
        <f t="shared" si="1488"/>
        <v>0</v>
      </c>
      <c r="Z317" s="111">
        <f t="shared" si="1488"/>
        <v>0</v>
      </c>
      <c r="AA317" s="114"/>
      <c r="AB317" s="111">
        <f t="shared" ref="AB317:AK317" si="1489">ROUND(Q316*E$11/12,2)</f>
        <v>0</v>
      </c>
      <c r="AC317" s="111">
        <f t="shared" si="1489"/>
        <v>0</v>
      </c>
      <c r="AD317" s="111">
        <f t="shared" si="1489"/>
        <v>0</v>
      </c>
      <c r="AE317" s="111">
        <f t="shared" si="1489"/>
        <v>0</v>
      </c>
      <c r="AF317" s="111">
        <f t="shared" si="1489"/>
        <v>0</v>
      </c>
      <c r="AG317" s="111">
        <f t="shared" si="1489"/>
        <v>0</v>
      </c>
      <c r="AH317" s="111">
        <f t="shared" si="1489"/>
        <v>0</v>
      </c>
      <c r="AI317" s="111">
        <f t="shared" si="1489"/>
        <v>0</v>
      </c>
      <c r="AJ317" s="111">
        <f t="shared" si="1489"/>
        <v>0</v>
      </c>
      <c r="AK317" s="111">
        <f t="shared" si="1489"/>
        <v>0</v>
      </c>
      <c r="AL317" s="111">
        <f t="shared" si="22"/>
        <v>0</v>
      </c>
      <c r="AM317" s="115"/>
      <c r="AN317" s="111">
        <f t="shared" ref="AN317:AW317" si="1490">IF(Q316&gt;0,IF((Q316+AB317)&lt;E$12,Q316+AB317,E$12),0)</f>
        <v>0</v>
      </c>
      <c r="AO317" s="111">
        <f t="shared" si="1490"/>
        <v>0</v>
      </c>
      <c r="AP317" s="111">
        <f t="shared" si="1490"/>
        <v>0</v>
      </c>
      <c r="AQ317" s="111">
        <f t="shared" si="1490"/>
        <v>0</v>
      </c>
      <c r="AR317" s="111">
        <f t="shared" si="1490"/>
        <v>0</v>
      </c>
      <c r="AS317" s="111">
        <f t="shared" si="1490"/>
        <v>0</v>
      </c>
      <c r="AT317" s="111">
        <f t="shared" si="1490"/>
        <v>0</v>
      </c>
      <c r="AU317" s="111">
        <f t="shared" si="1490"/>
        <v>0</v>
      </c>
      <c r="AV317" s="111">
        <f t="shared" si="1490"/>
        <v>0</v>
      </c>
      <c r="AW317" s="111">
        <f t="shared" si="1490"/>
        <v>0</v>
      </c>
      <c r="AX317" s="111">
        <f t="shared" si="24"/>
        <v>0</v>
      </c>
      <c r="AY317" s="111"/>
      <c r="AZ317" s="113">
        <f t="shared" si="25"/>
        <v>0</v>
      </c>
      <c r="BA317" s="111">
        <f t="shared" ref="BA317:BI317" si="1491">IF(R316&lt;=0,0,IF($C317&lt;=SUM($AZ317:AZ317),0,IF(AO317+$C317-SUM($AZ317:AZ317)&gt;R316+AC317,R316+AC317-AO317,$C317-SUM($AZ317:AZ317))))</f>
        <v>0</v>
      </c>
      <c r="BB317" s="111">
        <f t="shared" si="1491"/>
        <v>0</v>
      </c>
      <c r="BC317" s="111">
        <f t="shared" si="1491"/>
        <v>0</v>
      </c>
      <c r="BD317" s="111">
        <f t="shared" si="1491"/>
        <v>0</v>
      </c>
      <c r="BE317" s="111">
        <f t="shared" si="1491"/>
        <v>0</v>
      </c>
      <c r="BF317" s="111">
        <f t="shared" si="1491"/>
        <v>0</v>
      </c>
      <c r="BG317" s="111">
        <f t="shared" si="1491"/>
        <v>0</v>
      </c>
      <c r="BH317" s="111">
        <f t="shared" si="1491"/>
        <v>0</v>
      </c>
      <c r="BI317" s="111">
        <f t="shared" si="1491"/>
        <v>0</v>
      </c>
      <c r="BJ317" s="53"/>
      <c r="BK317" s="53"/>
    </row>
    <row r="318" ht="10.5" customHeight="1">
      <c r="A318" s="107" t="str">
        <f t="shared" si="16"/>
        <v/>
      </c>
      <c r="B318" s="108" t="str">
        <f t="shared" si="17"/>
        <v>#N/A</v>
      </c>
      <c r="C318" s="109" t="str">
        <f t="shared" si="18"/>
        <v/>
      </c>
      <c r="D318" s="110"/>
      <c r="E318" s="111">
        <f t="shared" ref="E318:N318" si="1492">AN318+AZ318</f>
        <v>0</v>
      </c>
      <c r="F318" s="111">
        <f t="shared" si="1492"/>
        <v>0</v>
      </c>
      <c r="G318" s="111">
        <f t="shared" si="1492"/>
        <v>0</v>
      </c>
      <c r="H318" s="111">
        <f t="shared" si="1492"/>
        <v>0</v>
      </c>
      <c r="I318" s="111">
        <f t="shared" si="1492"/>
        <v>0</v>
      </c>
      <c r="J318" s="111">
        <f t="shared" si="1492"/>
        <v>0</v>
      </c>
      <c r="K318" s="111">
        <f t="shared" si="1492"/>
        <v>0</v>
      </c>
      <c r="L318" s="111">
        <f t="shared" si="1492"/>
        <v>0</v>
      </c>
      <c r="M318" s="111">
        <f t="shared" si="1492"/>
        <v>0</v>
      </c>
      <c r="N318" s="111">
        <f t="shared" si="1492"/>
        <v>0</v>
      </c>
      <c r="O318" s="112"/>
      <c r="P318" s="111">
        <f t="shared" si="11"/>
        <v>0</v>
      </c>
      <c r="Q318" s="111">
        <f t="shared" ref="Q318:Z318" si="1493">IF(E$10=0,0,ROUND(Q317-(E318-AB318),2))</f>
        <v>0</v>
      </c>
      <c r="R318" s="111">
        <f t="shared" si="1493"/>
        <v>0</v>
      </c>
      <c r="S318" s="111">
        <f t="shared" si="1493"/>
        <v>0</v>
      </c>
      <c r="T318" s="111">
        <f t="shared" si="1493"/>
        <v>0</v>
      </c>
      <c r="U318" s="111">
        <f t="shared" si="1493"/>
        <v>0</v>
      </c>
      <c r="V318" s="111">
        <f t="shared" si="1493"/>
        <v>0</v>
      </c>
      <c r="W318" s="111">
        <f t="shared" si="1493"/>
        <v>0</v>
      </c>
      <c r="X318" s="111">
        <f t="shared" si="1493"/>
        <v>0</v>
      </c>
      <c r="Y318" s="111">
        <f t="shared" si="1493"/>
        <v>0</v>
      </c>
      <c r="Z318" s="111">
        <f t="shared" si="1493"/>
        <v>0</v>
      </c>
      <c r="AA318" s="114"/>
      <c r="AB318" s="111">
        <f t="shared" ref="AB318:AK318" si="1494">ROUND(Q317*E$11/12,2)</f>
        <v>0</v>
      </c>
      <c r="AC318" s="111">
        <f t="shared" si="1494"/>
        <v>0</v>
      </c>
      <c r="AD318" s="111">
        <f t="shared" si="1494"/>
        <v>0</v>
      </c>
      <c r="AE318" s="111">
        <f t="shared" si="1494"/>
        <v>0</v>
      </c>
      <c r="AF318" s="111">
        <f t="shared" si="1494"/>
        <v>0</v>
      </c>
      <c r="AG318" s="111">
        <f t="shared" si="1494"/>
        <v>0</v>
      </c>
      <c r="AH318" s="111">
        <f t="shared" si="1494"/>
        <v>0</v>
      </c>
      <c r="AI318" s="111">
        <f t="shared" si="1494"/>
        <v>0</v>
      </c>
      <c r="AJ318" s="111">
        <f t="shared" si="1494"/>
        <v>0</v>
      </c>
      <c r="AK318" s="111">
        <f t="shared" si="1494"/>
        <v>0</v>
      </c>
      <c r="AL318" s="111">
        <f t="shared" si="22"/>
        <v>0</v>
      </c>
      <c r="AM318" s="115"/>
      <c r="AN318" s="111">
        <f t="shared" ref="AN318:AW318" si="1495">IF(Q317&gt;0,IF((Q317+AB318)&lt;E$12,Q317+AB318,E$12),0)</f>
        <v>0</v>
      </c>
      <c r="AO318" s="111">
        <f t="shared" si="1495"/>
        <v>0</v>
      </c>
      <c r="AP318" s="111">
        <f t="shared" si="1495"/>
        <v>0</v>
      </c>
      <c r="AQ318" s="111">
        <f t="shared" si="1495"/>
        <v>0</v>
      </c>
      <c r="AR318" s="111">
        <f t="shared" si="1495"/>
        <v>0</v>
      </c>
      <c r="AS318" s="111">
        <f t="shared" si="1495"/>
        <v>0</v>
      </c>
      <c r="AT318" s="111">
        <f t="shared" si="1495"/>
        <v>0</v>
      </c>
      <c r="AU318" s="111">
        <f t="shared" si="1495"/>
        <v>0</v>
      </c>
      <c r="AV318" s="111">
        <f t="shared" si="1495"/>
        <v>0</v>
      </c>
      <c r="AW318" s="111">
        <f t="shared" si="1495"/>
        <v>0</v>
      </c>
      <c r="AX318" s="111">
        <f t="shared" si="24"/>
        <v>0</v>
      </c>
      <c r="AY318" s="111"/>
      <c r="AZ318" s="113">
        <f t="shared" si="25"/>
        <v>0</v>
      </c>
      <c r="BA318" s="111">
        <f t="shared" ref="BA318:BI318" si="1496">IF(R317&lt;=0,0,IF($C318&lt;=SUM($AZ318:AZ318),0,IF(AO318+$C318-SUM($AZ318:AZ318)&gt;R317+AC318,R317+AC318-AO318,$C318-SUM($AZ318:AZ318))))</f>
        <v>0</v>
      </c>
      <c r="BB318" s="111">
        <f t="shared" si="1496"/>
        <v>0</v>
      </c>
      <c r="BC318" s="111">
        <f t="shared" si="1496"/>
        <v>0</v>
      </c>
      <c r="BD318" s="111">
        <f t="shared" si="1496"/>
        <v>0</v>
      </c>
      <c r="BE318" s="111">
        <f t="shared" si="1496"/>
        <v>0</v>
      </c>
      <c r="BF318" s="111">
        <f t="shared" si="1496"/>
        <v>0</v>
      </c>
      <c r="BG318" s="111">
        <f t="shared" si="1496"/>
        <v>0</v>
      </c>
      <c r="BH318" s="111">
        <f t="shared" si="1496"/>
        <v>0</v>
      </c>
      <c r="BI318" s="111">
        <f t="shared" si="1496"/>
        <v>0</v>
      </c>
      <c r="BJ318" s="53"/>
      <c r="BK318" s="53"/>
    </row>
    <row r="319" ht="10.5" customHeight="1">
      <c r="A319" s="107" t="str">
        <f t="shared" si="16"/>
        <v/>
      </c>
      <c r="B319" s="108" t="str">
        <f t="shared" si="17"/>
        <v>#N/A</v>
      </c>
      <c r="C319" s="109" t="str">
        <f t="shared" si="18"/>
        <v/>
      </c>
      <c r="D319" s="110"/>
      <c r="E319" s="111">
        <f t="shared" ref="E319:N319" si="1497">AN319+AZ319</f>
        <v>0</v>
      </c>
      <c r="F319" s="111">
        <f t="shared" si="1497"/>
        <v>0</v>
      </c>
      <c r="G319" s="111">
        <f t="shared" si="1497"/>
        <v>0</v>
      </c>
      <c r="H319" s="111">
        <f t="shared" si="1497"/>
        <v>0</v>
      </c>
      <c r="I319" s="111">
        <f t="shared" si="1497"/>
        <v>0</v>
      </c>
      <c r="J319" s="111">
        <f t="shared" si="1497"/>
        <v>0</v>
      </c>
      <c r="K319" s="111">
        <f t="shared" si="1497"/>
        <v>0</v>
      </c>
      <c r="L319" s="111">
        <f t="shared" si="1497"/>
        <v>0</v>
      </c>
      <c r="M319" s="111">
        <f t="shared" si="1497"/>
        <v>0</v>
      </c>
      <c r="N319" s="111">
        <f t="shared" si="1497"/>
        <v>0</v>
      </c>
      <c r="O319" s="112"/>
      <c r="P319" s="111">
        <f t="shared" si="11"/>
        <v>0</v>
      </c>
      <c r="Q319" s="111">
        <f t="shared" ref="Q319:Z319" si="1498">IF(E$10=0,0,ROUND(Q318-(E319-AB319),2))</f>
        <v>0</v>
      </c>
      <c r="R319" s="111">
        <f t="shared" si="1498"/>
        <v>0</v>
      </c>
      <c r="S319" s="111">
        <f t="shared" si="1498"/>
        <v>0</v>
      </c>
      <c r="T319" s="111">
        <f t="shared" si="1498"/>
        <v>0</v>
      </c>
      <c r="U319" s="111">
        <f t="shared" si="1498"/>
        <v>0</v>
      </c>
      <c r="V319" s="111">
        <f t="shared" si="1498"/>
        <v>0</v>
      </c>
      <c r="W319" s="111">
        <f t="shared" si="1498"/>
        <v>0</v>
      </c>
      <c r="X319" s="111">
        <f t="shared" si="1498"/>
        <v>0</v>
      </c>
      <c r="Y319" s="111">
        <f t="shared" si="1498"/>
        <v>0</v>
      </c>
      <c r="Z319" s="111">
        <f t="shared" si="1498"/>
        <v>0</v>
      </c>
      <c r="AA319" s="114"/>
      <c r="AB319" s="111">
        <f t="shared" ref="AB319:AK319" si="1499">ROUND(Q318*E$11/12,2)</f>
        <v>0</v>
      </c>
      <c r="AC319" s="111">
        <f t="shared" si="1499"/>
        <v>0</v>
      </c>
      <c r="AD319" s="111">
        <f t="shared" si="1499"/>
        <v>0</v>
      </c>
      <c r="AE319" s="111">
        <f t="shared" si="1499"/>
        <v>0</v>
      </c>
      <c r="AF319" s="111">
        <f t="shared" si="1499"/>
        <v>0</v>
      </c>
      <c r="AG319" s="111">
        <f t="shared" si="1499"/>
        <v>0</v>
      </c>
      <c r="AH319" s="111">
        <f t="shared" si="1499"/>
        <v>0</v>
      </c>
      <c r="AI319" s="111">
        <f t="shared" si="1499"/>
        <v>0</v>
      </c>
      <c r="AJ319" s="111">
        <f t="shared" si="1499"/>
        <v>0</v>
      </c>
      <c r="AK319" s="111">
        <f t="shared" si="1499"/>
        <v>0</v>
      </c>
      <c r="AL319" s="111">
        <f t="shared" si="22"/>
        <v>0</v>
      </c>
      <c r="AM319" s="115"/>
      <c r="AN319" s="111">
        <f t="shared" ref="AN319:AW319" si="1500">IF(Q318&gt;0,IF((Q318+AB319)&lt;E$12,Q318+AB319,E$12),0)</f>
        <v>0</v>
      </c>
      <c r="AO319" s="111">
        <f t="shared" si="1500"/>
        <v>0</v>
      </c>
      <c r="AP319" s="111">
        <f t="shared" si="1500"/>
        <v>0</v>
      </c>
      <c r="AQ319" s="111">
        <f t="shared" si="1500"/>
        <v>0</v>
      </c>
      <c r="AR319" s="111">
        <f t="shared" si="1500"/>
        <v>0</v>
      </c>
      <c r="AS319" s="111">
        <f t="shared" si="1500"/>
        <v>0</v>
      </c>
      <c r="AT319" s="111">
        <f t="shared" si="1500"/>
        <v>0</v>
      </c>
      <c r="AU319" s="111">
        <f t="shared" si="1500"/>
        <v>0</v>
      </c>
      <c r="AV319" s="111">
        <f t="shared" si="1500"/>
        <v>0</v>
      </c>
      <c r="AW319" s="111">
        <f t="shared" si="1500"/>
        <v>0</v>
      </c>
      <c r="AX319" s="111">
        <f t="shared" si="24"/>
        <v>0</v>
      </c>
      <c r="AY319" s="111"/>
      <c r="AZ319" s="113">
        <f t="shared" si="25"/>
        <v>0</v>
      </c>
      <c r="BA319" s="111">
        <f t="shared" ref="BA319:BI319" si="1501">IF(R318&lt;=0,0,IF($C319&lt;=SUM($AZ319:AZ319),0,IF(AO319+$C319-SUM($AZ319:AZ319)&gt;R318+AC319,R318+AC319-AO319,$C319-SUM($AZ319:AZ319))))</f>
        <v>0</v>
      </c>
      <c r="BB319" s="111">
        <f t="shared" si="1501"/>
        <v>0</v>
      </c>
      <c r="BC319" s="111">
        <f t="shared" si="1501"/>
        <v>0</v>
      </c>
      <c r="BD319" s="111">
        <f t="shared" si="1501"/>
        <v>0</v>
      </c>
      <c r="BE319" s="111">
        <f t="shared" si="1501"/>
        <v>0</v>
      </c>
      <c r="BF319" s="111">
        <f t="shared" si="1501"/>
        <v>0</v>
      </c>
      <c r="BG319" s="111">
        <f t="shared" si="1501"/>
        <v>0</v>
      </c>
      <c r="BH319" s="111">
        <f t="shared" si="1501"/>
        <v>0</v>
      </c>
      <c r="BI319" s="111">
        <f t="shared" si="1501"/>
        <v>0</v>
      </c>
      <c r="BJ319" s="53"/>
      <c r="BK319" s="53"/>
    </row>
    <row r="320" ht="10.5" customHeight="1">
      <c r="A320" s="107" t="str">
        <f t="shared" si="16"/>
        <v/>
      </c>
      <c r="B320" s="108" t="str">
        <f t="shared" si="17"/>
        <v>#N/A</v>
      </c>
      <c r="C320" s="109" t="str">
        <f t="shared" si="18"/>
        <v/>
      </c>
      <c r="D320" s="110"/>
      <c r="E320" s="111">
        <f t="shared" ref="E320:N320" si="1502">AN320+AZ320</f>
        <v>0</v>
      </c>
      <c r="F320" s="111">
        <f t="shared" si="1502"/>
        <v>0</v>
      </c>
      <c r="G320" s="111">
        <f t="shared" si="1502"/>
        <v>0</v>
      </c>
      <c r="H320" s="111">
        <f t="shared" si="1502"/>
        <v>0</v>
      </c>
      <c r="I320" s="111">
        <f t="shared" si="1502"/>
        <v>0</v>
      </c>
      <c r="J320" s="111">
        <f t="shared" si="1502"/>
        <v>0</v>
      </c>
      <c r="K320" s="111">
        <f t="shared" si="1502"/>
        <v>0</v>
      </c>
      <c r="L320" s="111">
        <f t="shared" si="1502"/>
        <v>0</v>
      </c>
      <c r="M320" s="111">
        <f t="shared" si="1502"/>
        <v>0</v>
      </c>
      <c r="N320" s="111">
        <f t="shared" si="1502"/>
        <v>0</v>
      </c>
      <c r="O320" s="112"/>
      <c r="P320" s="111">
        <f t="shared" si="11"/>
        <v>0</v>
      </c>
      <c r="Q320" s="111">
        <f t="shared" ref="Q320:Z320" si="1503">IF(E$10=0,0,ROUND(Q319-(E320-AB320),2))</f>
        <v>0</v>
      </c>
      <c r="R320" s="111">
        <f t="shared" si="1503"/>
        <v>0</v>
      </c>
      <c r="S320" s="111">
        <f t="shared" si="1503"/>
        <v>0</v>
      </c>
      <c r="T320" s="111">
        <f t="shared" si="1503"/>
        <v>0</v>
      </c>
      <c r="U320" s="111">
        <f t="shared" si="1503"/>
        <v>0</v>
      </c>
      <c r="V320" s="111">
        <f t="shared" si="1503"/>
        <v>0</v>
      </c>
      <c r="W320" s="111">
        <f t="shared" si="1503"/>
        <v>0</v>
      </c>
      <c r="X320" s="111">
        <f t="shared" si="1503"/>
        <v>0</v>
      </c>
      <c r="Y320" s="111">
        <f t="shared" si="1503"/>
        <v>0</v>
      </c>
      <c r="Z320" s="111">
        <f t="shared" si="1503"/>
        <v>0</v>
      </c>
      <c r="AA320" s="114"/>
      <c r="AB320" s="111">
        <f t="shared" ref="AB320:AK320" si="1504">ROUND(Q319*E$11/12,2)</f>
        <v>0</v>
      </c>
      <c r="AC320" s="111">
        <f t="shared" si="1504"/>
        <v>0</v>
      </c>
      <c r="AD320" s="111">
        <f t="shared" si="1504"/>
        <v>0</v>
      </c>
      <c r="AE320" s="111">
        <f t="shared" si="1504"/>
        <v>0</v>
      </c>
      <c r="AF320" s="111">
        <f t="shared" si="1504"/>
        <v>0</v>
      </c>
      <c r="AG320" s="111">
        <f t="shared" si="1504"/>
        <v>0</v>
      </c>
      <c r="AH320" s="111">
        <f t="shared" si="1504"/>
        <v>0</v>
      </c>
      <c r="AI320" s="111">
        <f t="shared" si="1504"/>
        <v>0</v>
      </c>
      <c r="AJ320" s="111">
        <f t="shared" si="1504"/>
        <v>0</v>
      </c>
      <c r="AK320" s="111">
        <f t="shared" si="1504"/>
        <v>0</v>
      </c>
      <c r="AL320" s="111">
        <f t="shared" si="22"/>
        <v>0</v>
      </c>
      <c r="AM320" s="115"/>
      <c r="AN320" s="111">
        <f t="shared" ref="AN320:AW320" si="1505">IF(Q319&gt;0,IF((Q319+AB320)&lt;E$12,Q319+AB320,E$12),0)</f>
        <v>0</v>
      </c>
      <c r="AO320" s="111">
        <f t="shared" si="1505"/>
        <v>0</v>
      </c>
      <c r="AP320" s="111">
        <f t="shared" si="1505"/>
        <v>0</v>
      </c>
      <c r="AQ320" s="111">
        <f t="shared" si="1505"/>
        <v>0</v>
      </c>
      <c r="AR320" s="111">
        <f t="shared" si="1505"/>
        <v>0</v>
      </c>
      <c r="AS320" s="111">
        <f t="shared" si="1505"/>
        <v>0</v>
      </c>
      <c r="AT320" s="111">
        <f t="shared" si="1505"/>
        <v>0</v>
      </c>
      <c r="AU320" s="111">
        <f t="shared" si="1505"/>
        <v>0</v>
      </c>
      <c r="AV320" s="111">
        <f t="shared" si="1505"/>
        <v>0</v>
      </c>
      <c r="AW320" s="111">
        <f t="shared" si="1505"/>
        <v>0</v>
      </c>
      <c r="AX320" s="111">
        <f t="shared" si="24"/>
        <v>0</v>
      </c>
      <c r="AY320" s="111"/>
      <c r="AZ320" s="113">
        <f t="shared" si="25"/>
        <v>0</v>
      </c>
      <c r="BA320" s="111">
        <f t="shared" ref="BA320:BI320" si="1506">IF(R319&lt;=0,0,IF($C320&lt;=SUM($AZ320:AZ320),0,IF(AO320+$C320-SUM($AZ320:AZ320)&gt;R319+AC320,R319+AC320-AO320,$C320-SUM($AZ320:AZ320))))</f>
        <v>0</v>
      </c>
      <c r="BB320" s="111">
        <f t="shared" si="1506"/>
        <v>0</v>
      </c>
      <c r="BC320" s="111">
        <f t="shared" si="1506"/>
        <v>0</v>
      </c>
      <c r="BD320" s="111">
        <f t="shared" si="1506"/>
        <v>0</v>
      </c>
      <c r="BE320" s="111">
        <f t="shared" si="1506"/>
        <v>0</v>
      </c>
      <c r="BF320" s="111">
        <f t="shared" si="1506"/>
        <v>0</v>
      </c>
      <c r="BG320" s="111">
        <f t="shared" si="1506"/>
        <v>0</v>
      </c>
      <c r="BH320" s="111">
        <f t="shared" si="1506"/>
        <v>0</v>
      </c>
      <c r="BI320" s="111">
        <f t="shared" si="1506"/>
        <v>0</v>
      </c>
      <c r="BJ320" s="53"/>
      <c r="BK320" s="53"/>
    </row>
    <row r="321" ht="10.5" customHeight="1">
      <c r="A321" s="107" t="str">
        <f t="shared" si="16"/>
        <v/>
      </c>
      <c r="B321" s="108" t="str">
        <f t="shared" si="17"/>
        <v>#N/A</v>
      </c>
      <c r="C321" s="109" t="str">
        <f t="shared" si="18"/>
        <v/>
      </c>
      <c r="D321" s="110"/>
      <c r="E321" s="111">
        <f t="shared" ref="E321:N321" si="1507">AN321+AZ321</f>
        <v>0</v>
      </c>
      <c r="F321" s="111">
        <f t="shared" si="1507"/>
        <v>0</v>
      </c>
      <c r="G321" s="111">
        <f t="shared" si="1507"/>
        <v>0</v>
      </c>
      <c r="H321" s="111">
        <f t="shared" si="1507"/>
        <v>0</v>
      </c>
      <c r="I321" s="111">
        <f t="shared" si="1507"/>
        <v>0</v>
      </c>
      <c r="J321" s="111">
        <f t="shared" si="1507"/>
        <v>0</v>
      </c>
      <c r="K321" s="111">
        <f t="shared" si="1507"/>
        <v>0</v>
      </c>
      <c r="L321" s="111">
        <f t="shared" si="1507"/>
        <v>0</v>
      </c>
      <c r="M321" s="111">
        <f t="shared" si="1507"/>
        <v>0</v>
      </c>
      <c r="N321" s="111">
        <f t="shared" si="1507"/>
        <v>0</v>
      </c>
      <c r="O321" s="112"/>
      <c r="P321" s="111">
        <f t="shared" si="11"/>
        <v>0</v>
      </c>
      <c r="Q321" s="111">
        <f t="shared" ref="Q321:Z321" si="1508">IF(E$10=0,0,ROUND(Q320-(E321-AB321),2))</f>
        <v>0</v>
      </c>
      <c r="R321" s="111">
        <f t="shared" si="1508"/>
        <v>0</v>
      </c>
      <c r="S321" s="111">
        <f t="shared" si="1508"/>
        <v>0</v>
      </c>
      <c r="T321" s="111">
        <f t="shared" si="1508"/>
        <v>0</v>
      </c>
      <c r="U321" s="111">
        <f t="shared" si="1508"/>
        <v>0</v>
      </c>
      <c r="V321" s="111">
        <f t="shared" si="1508"/>
        <v>0</v>
      </c>
      <c r="W321" s="111">
        <f t="shared" si="1508"/>
        <v>0</v>
      </c>
      <c r="X321" s="111">
        <f t="shared" si="1508"/>
        <v>0</v>
      </c>
      <c r="Y321" s="111">
        <f t="shared" si="1508"/>
        <v>0</v>
      </c>
      <c r="Z321" s="111">
        <f t="shared" si="1508"/>
        <v>0</v>
      </c>
      <c r="AA321" s="114"/>
      <c r="AB321" s="111">
        <f t="shared" ref="AB321:AK321" si="1509">ROUND(Q320*E$11/12,2)</f>
        <v>0</v>
      </c>
      <c r="AC321" s="111">
        <f t="shared" si="1509"/>
        <v>0</v>
      </c>
      <c r="AD321" s="111">
        <f t="shared" si="1509"/>
        <v>0</v>
      </c>
      <c r="AE321" s="111">
        <f t="shared" si="1509"/>
        <v>0</v>
      </c>
      <c r="AF321" s="111">
        <f t="shared" si="1509"/>
        <v>0</v>
      </c>
      <c r="AG321" s="111">
        <f t="shared" si="1509"/>
        <v>0</v>
      </c>
      <c r="AH321" s="111">
        <f t="shared" si="1509"/>
        <v>0</v>
      </c>
      <c r="AI321" s="111">
        <f t="shared" si="1509"/>
        <v>0</v>
      </c>
      <c r="AJ321" s="111">
        <f t="shared" si="1509"/>
        <v>0</v>
      </c>
      <c r="AK321" s="111">
        <f t="shared" si="1509"/>
        <v>0</v>
      </c>
      <c r="AL321" s="111">
        <f t="shared" si="22"/>
        <v>0</v>
      </c>
      <c r="AM321" s="115"/>
      <c r="AN321" s="111">
        <f t="shared" ref="AN321:AW321" si="1510">IF(Q320&gt;0,IF((Q320+AB321)&lt;E$12,Q320+AB321,E$12),0)</f>
        <v>0</v>
      </c>
      <c r="AO321" s="111">
        <f t="shared" si="1510"/>
        <v>0</v>
      </c>
      <c r="AP321" s="111">
        <f t="shared" si="1510"/>
        <v>0</v>
      </c>
      <c r="AQ321" s="111">
        <f t="shared" si="1510"/>
        <v>0</v>
      </c>
      <c r="AR321" s="111">
        <f t="shared" si="1510"/>
        <v>0</v>
      </c>
      <c r="AS321" s="111">
        <f t="shared" si="1510"/>
        <v>0</v>
      </c>
      <c r="AT321" s="111">
        <f t="shared" si="1510"/>
        <v>0</v>
      </c>
      <c r="AU321" s="111">
        <f t="shared" si="1510"/>
        <v>0</v>
      </c>
      <c r="AV321" s="111">
        <f t="shared" si="1510"/>
        <v>0</v>
      </c>
      <c r="AW321" s="111">
        <f t="shared" si="1510"/>
        <v>0</v>
      </c>
      <c r="AX321" s="111">
        <f t="shared" si="24"/>
        <v>0</v>
      </c>
      <c r="AY321" s="111"/>
      <c r="AZ321" s="113">
        <f t="shared" si="25"/>
        <v>0</v>
      </c>
      <c r="BA321" s="111">
        <f t="shared" ref="BA321:BI321" si="1511">IF(R320&lt;=0,0,IF($C321&lt;=SUM($AZ321:AZ321),0,IF(AO321+$C321-SUM($AZ321:AZ321)&gt;R320+AC321,R320+AC321-AO321,$C321-SUM($AZ321:AZ321))))</f>
        <v>0</v>
      </c>
      <c r="BB321" s="111">
        <f t="shared" si="1511"/>
        <v>0</v>
      </c>
      <c r="BC321" s="111">
        <f t="shared" si="1511"/>
        <v>0</v>
      </c>
      <c r="BD321" s="111">
        <f t="shared" si="1511"/>
        <v>0</v>
      </c>
      <c r="BE321" s="111">
        <f t="shared" si="1511"/>
        <v>0</v>
      </c>
      <c r="BF321" s="111">
        <f t="shared" si="1511"/>
        <v>0</v>
      </c>
      <c r="BG321" s="111">
        <f t="shared" si="1511"/>
        <v>0</v>
      </c>
      <c r="BH321" s="111">
        <f t="shared" si="1511"/>
        <v>0</v>
      </c>
      <c r="BI321" s="111">
        <f t="shared" si="1511"/>
        <v>0</v>
      </c>
      <c r="BJ321" s="53"/>
      <c r="BK321" s="53"/>
    </row>
    <row r="322" ht="10.5" customHeight="1">
      <c r="A322" s="107" t="str">
        <f t="shared" si="16"/>
        <v/>
      </c>
      <c r="B322" s="108" t="str">
        <f t="shared" si="17"/>
        <v>#N/A</v>
      </c>
      <c r="C322" s="109" t="str">
        <f t="shared" si="18"/>
        <v/>
      </c>
      <c r="D322" s="110"/>
      <c r="E322" s="111">
        <f t="shared" ref="E322:N322" si="1512">AN322+AZ322</f>
        <v>0</v>
      </c>
      <c r="F322" s="111">
        <f t="shared" si="1512"/>
        <v>0</v>
      </c>
      <c r="G322" s="111">
        <f t="shared" si="1512"/>
        <v>0</v>
      </c>
      <c r="H322" s="111">
        <f t="shared" si="1512"/>
        <v>0</v>
      </c>
      <c r="I322" s="111">
        <f t="shared" si="1512"/>
        <v>0</v>
      </c>
      <c r="J322" s="111">
        <f t="shared" si="1512"/>
        <v>0</v>
      </c>
      <c r="K322" s="111">
        <f t="shared" si="1512"/>
        <v>0</v>
      </c>
      <c r="L322" s="111">
        <f t="shared" si="1512"/>
        <v>0</v>
      </c>
      <c r="M322" s="111">
        <f t="shared" si="1512"/>
        <v>0</v>
      </c>
      <c r="N322" s="111">
        <f t="shared" si="1512"/>
        <v>0</v>
      </c>
      <c r="O322" s="112"/>
      <c r="P322" s="111">
        <f t="shared" si="11"/>
        <v>0</v>
      </c>
      <c r="Q322" s="111">
        <f t="shared" ref="Q322:Z322" si="1513">IF(E$10=0,0,ROUND(Q321-(E322-AB322),2))</f>
        <v>0</v>
      </c>
      <c r="R322" s="111">
        <f t="shared" si="1513"/>
        <v>0</v>
      </c>
      <c r="S322" s="111">
        <f t="shared" si="1513"/>
        <v>0</v>
      </c>
      <c r="T322" s="111">
        <f t="shared" si="1513"/>
        <v>0</v>
      </c>
      <c r="U322" s="111">
        <f t="shared" si="1513"/>
        <v>0</v>
      </c>
      <c r="V322" s="111">
        <f t="shared" si="1513"/>
        <v>0</v>
      </c>
      <c r="W322" s="111">
        <f t="shared" si="1513"/>
        <v>0</v>
      </c>
      <c r="X322" s="111">
        <f t="shared" si="1513"/>
        <v>0</v>
      </c>
      <c r="Y322" s="111">
        <f t="shared" si="1513"/>
        <v>0</v>
      </c>
      <c r="Z322" s="111">
        <f t="shared" si="1513"/>
        <v>0</v>
      </c>
      <c r="AA322" s="114"/>
      <c r="AB322" s="111">
        <f t="shared" ref="AB322:AK322" si="1514">ROUND(Q321*E$11/12,2)</f>
        <v>0</v>
      </c>
      <c r="AC322" s="111">
        <f t="shared" si="1514"/>
        <v>0</v>
      </c>
      <c r="AD322" s="111">
        <f t="shared" si="1514"/>
        <v>0</v>
      </c>
      <c r="AE322" s="111">
        <f t="shared" si="1514"/>
        <v>0</v>
      </c>
      <c r="AF322" s="111">
        <f t="shared" si="1514"/>
        <v>0</v>
      </c>
      <c r="AG322" s="111">
        <f t="shared" si="1514"/>
        <v>0</v>
      </c>
      <c r="AH322" s="111">
        <f t="shared" si="1514"/>
        <v>0</v>
      </c>
      <c r="AI322" s="111">
        <f t="shared" si="1514"/>
        <v>0</v>
      </c>
      <c r="AJ322" s="111">
        <f t="shared" si="1514"/>
        <v>0</v>
      </c>
      <c r="AK322" s="111">
        <f t="shared" si="1514"/>
        <v>0</v>
      </c>
      <c r="AL322" s="111">
        <f t="shared" si="22"/>
        <v>0</v>
      </c>
      <c r="AM322" s="115"/>
      <c r="AN322" s="111">
        <f t="shared" ref="AN322:AW322" si="1515">IF(Q321&gt;0,IF((Q321+AB322)&lt;E$12,Q321+AB322,E$12),0)</f>
        <v>0</v>
      </c>
      <c r="AO322" s="111">
        <f t="shared" si="1515"/>
        <v>0</v>
      </c>
      <c r="AP322" s="111">
        <f t="shared" si="1515"/>
        <v>0</v>
      </c>
      <c r="AQ322" s="111">
        <f t="shared" si="1515"/>
        <v>0</v>
      </c>
      <c r="AR322" s="111">
        <f t="shared" si="1515"/>
        <v>0</v>
      </c>
      <c r="AS322" s="111">
        <f t="shared" si="1515"/>
        <v>0</v>
      </c>
      <c r="AT322" s="111">
        <f t="shared" si="1515"/>
        <v>0</v>
      </c>
      <c r="AU322" s="111">
        <f t="shared" si="1515"/>
        <v>0</v>
      </c>
      <c r="AV322" s="111">
        <f t="shared" si="1515"/>
        <v>0</v>
      </c>
      <c r="AW322" s="111">
        <f t="shared" si="1515"/>
        <v>0</v>
      </c>
      <c r="AX322" s="111">
        <f t="shared" si="24"/>
        <v>0</v>
      </c>
      <c r="AY322" s="111"/>
      <c r="AZ322" s="113">
        <f t="shared" si="25"/>
        <v>0</v>
      </c>
      <c r="BA322" s="111">
        <f t="shared" ref="BA322:BI322" si="1516">IF(R321&lt;=0,0,IF($C322&lt;=SUM($AZ322:AZ322),0,IF(AO322+$C322-SUM($AZ322:AZ322)&gt;R321+AC322,R321+AC322-AO322,$C322-SUM($AZ322:AZ322))))</f>
        <v>0</v>
      </c>
      <c r="BB322" s="111">
        <f t="shared" si="1516"/>
        <v>0</v>
      </c>
      <c r="BC322" s="111">
        <f t="shared" si="1516"/>
        <v>0</v>
      </c>
      <c r="BD322" s="111">
        <f t="shared" si="1516"/>
        <v>0</v>
      </c>
      <c r="BE322" s="111">
        <f t="shared" si="1516"/>
        <v>0</v>
      </c>
      <c r="BF322" s="111">
        <f t="shared" si="1516"/>
        <v>0</v>
      </c>
      <c r="BG322" s="111">
        <f t="shared" si="1516"/>
        <v>0</v>
      </c>
      <c r="BH322" s="111">
        <f t="shared" si="1516"/>
        <v>0</v>
      </c>
      <c r="BI322" s="111">
        <f t="shared" si="1516"/>
        <v>0</v>
      </c>
      <c r="BJ322" s="53"/>
      <c r="BK322" s="53"/>
    </row>
    <row r="323" ht="10.5" customHeight="1">
      <c r="A323" s="107" t="str">
        <f t="shared" si="16"/>
        <v/>
      </c>
      <c r="B323" s="108" t="str">
        <f t="shared" si="17"/>
        <v>#N/A</v>
      </c>
      <c r="C323" s="109" t="str">
        <f t="shared" si="18"/>
        <v/>
      </c>
      <c r="D323" s="110"/>
      <c r="E323" s="111">
        <f t="shared" ref="E323:N323" si="1517">AN323+AZ323</f>
        <v>0</v>
      </c>
      <c r="F323" s="111">
        <f t="shared" si="1517"/>
        <v>0</v>
      </c>
      <c r="G323" s="111">
        <f t="shared" si="1517"/>
        <v>0</v>
      </c>
      <c r="H323" s="111">
        <f t="shared" si="1517"/>
        <v>0</v>
      </c>
      <c r="I323" s="111">
        <f t="shared" si="1517"/>
        <v>0</v>
      </c>
      <c r="J323" s="111">
        <f t="shared" si="1517"/>
        <v>0</v>
      </c>
      <c r="K323" s="111">
        <f t="shared" si="1517"/>
        <v>0</v>
      </c>
      <c r="L323" s="111">
        <f t="shared" si="1517"/>
        <v>0</v>
      </c>
      <c r="M323" s="111">
        <f t="shared" si="1517"/>
        <v>0</v>
      </c>
      <c r="N323" s="111">
        <f t="shared" si="1517"/>
        <v>0</v>
      </c>
      <c r="O323" s="112"/>
      <c r="P323" s="111">
        <f t="shared" si="11"/>
        <v>0</v>
      </c>
      <c r="Q323" s="111">
        <f t="shared" ref="Q323:Z323" si="1518">IF(E$10=0,0,ROUND(Q322-(E323-AB323),2))</f>
        <v>0</v>
      </c>
      <c r="R323" s="111">
        <f t="shared" si="1518"/>
        <v>0</v>
      </c>
      <c r="S323" s="111">
        <f t="shared" si="1518"/>
        <v>0</v>
      </c>
      <c r="T323" s="111">
        <f t="shared" si="1518"/>
        <v>0</v>
      </c>
      <c r="U323" s="111">
        <f t="shared" si="1518"/>
        <v>0</v>
      </c>
      <c r="V323" s="111">
        <f t="shared" si="1518"/>
        <v>0</v>
      </c>
      <c r="W323" s="111">
        <f t="shared" si="1518"/>
        <v>0</v>
      </c>
      <c r="X323" s="111">
        <f t="shared" si="1518"/>
        <v>0</v>
      </c>
      <c r="Y323" s="111">
        <f t="shared" si="1518"/>
        <v>0</v>
      </c>
      <c r="Z323" s="111">
        <f t="shared" si="1518"/>
        <v>0</v>
      </c>
      <c r="AA323" s="114"/>
      <c r="AB323" s="111">
        <f t="shared" ref="AB323:AK323" si="1519">ROUND(Q322*E$11/12,2)</f>
        <v>0</v>
      </c>
      <c r="AC323" s="111">
        <f t="shared" si="1519"/>
        <v>0</v>
      </c>
      <c r="AD323" s="111">
        <f t="shared" si="1519"/>
        <v>0</v>
      </c>
      <c r="AE323" s="111">
        <f t="shared" si="1519"/>
        <v>0</v>
      </c>
      <c r="AF323" s="111">
        <f t="shared" si="1519"/>
        <v>0</v>
      </c>
      <c r="AG323" s="111">
        <f t="shared" si="1519"/>
        <v>0</v>
      </c>
      <c r="AH323" s="111">
        <f t="shared" si="1519"/>
        <v>0</v>
      </c>
      <c r="AI323" s="111">
        <f t="shared" si="1519"/>
        <v>0</v>
      </c>
      <c r="AJ323" s="111">
        <f t="shared" si="1519"/>
        <v>0</v>
      </c>
      <c r="AK323" s="111">
        <f t="shared" si="1519"/>
        <v>0</v>
      </c>
      <c r="AL323" s="111">
        <f t="shared" si="22"/>
        <v>0</v>
      </c>
      <c r="AM323" s="115"/>
      <c r="AN323" s="111">
        <f t="shared" ref="AN323:AW323" si="1520">IF(Q322&gt;0,IF((Q322+AB323)&lt;E$12,Q322+AB323,E$12),0)</f>
        <v>0</v>
      </c>
      <c r="AO323" s="111">
        <f t="shared" si="1520"/>
        <v>0</v>
      </c>
      <c r="AP323" s="111">
        <f t="shared" si="1520"/>
        <v>0</v>
      </c>
      <c r="AQ323" s="111">
        <f t="shared" si="1520"/>
        <v>0</v>
      </c>
      <c r="AR323" s="111">
        <f t="shared" si="1520"/>
        <v>0</v>
      </c>
      <c r="AS323" s="111">
        <f t="shared" si="1520"/>
        <v>0</v>
      </c>
      <c r="AT323" s="111">
        <f t="shared" si="1520"/>
        <v>0</v>
      </c>
      <c r="AU323" s="111">
        <f t="shared" si="1520"/>
        <v>0</v>
      </c>
      <c r="AV323" s="111">
        <f t="shared" si="1520"/>
        <v>0</v>
      </c>
      <c r="AW323" s="111">
        <f t="shared" si="1520"/>
        <v>0</v>
      </c>
      <c r="AX323" s="111">
        <f t="shared" si="24"/>
        <v>0</v>
      </c>
      <c r="AY323" s="111"/>
      <c r="AZ323" s="113">
        <f t="shared" si="25"/>
        <v>0</v>
      </c>
      <c r="BA323" s="111">
        <f t="shared" ref="BA323:BI323" si="1521">IF(R322&lt;=0,0,IF($C323&lt;=SUM($AZ323:AZ323),0,IF(AO323+$C323-SUM($AZ323:AZ323)&gt;R322+AC323,R322+AC323-AO323,$C323-SUM($AZ323:AZ323))))</f>
        <v>0</v>
      </c>
      <c r="BB323" s="111">
        <f t="shared" si="1521"/>
        <v>0</v>
      </c>
      <c r="BC323" s="111">
        <f t="shared" si="1521"/>
        <v>0</v>
      </c>
      <c r="BD323" s="111">
        <f t="shared" si="1521"/>
        <v>0</v>
      </c>
      <c r="BE323" s="111">
        <f t="shared" si="1521"/>
        <v>0</v>
      </c>
      <c r="BF323" s="111">
        <f t="shared" si="1521"/>
        <v>0</v>
      </c>
      <c r="BG323" s="111">
        <f t="shared" si="1521"/>
        <v>0</v>
      </c>
      <c r="BH323" s="111">
        <f t="shared" si="1521"/>
        <v>0</v>
      </c>
      <c r="BI323" s="111">
        <f t="shared" si="1521"/>
        <v>0</v>
      </c>
      <c r="BJ323" s="53"/>
      <c r="BK323" s="53"/>
    </row>
    <row r="324" ht="10.5" customHeight="1">
      <c r="A324" s="107" t="str">
        <f t="shared" si="16"/>
        <v/>
      </c>
      <c r="B324" s="108" t="str">
        <f t="shared" si="17"/>
        <v>#N/A</v>
      </c>
      <c r="C324" s="109" t="str">
        <f t="shared" si="18"/>
        <v/>
      </c>
      <c r="D324" s="110"/>
      <c r="E324" s="111">
        <f t="shared" ref="E324:N324" si="1522">AN324+AZ324</f>
        <v>0</v>
      </c>
      <c r="F324" s="111">
        <f t="shared" si="1522"/>
        <v>0</v>
      </c>
      <c r="G324" s="111">
        <f t="shared" si="1522"/>
        <v>0</v>
      </c>
      <c r="H324" s="111">
        <f t="shared" si="1522"/>
        <v>0</v>
      </c>
      <c r="I324" s="111">
        <f t="shared" si="1522"/>
        <v>0</v>
      </c>
      <c r="J324" s="111">
        <f t="shared" si="1522"/>
        <v>0</v>
      </c>
      <c r="K324" s="111">
        <f t="shared" si="1522"/>
        <v>0</v>
      </c>
      <c r="L324" s="111">
        <f t="shared" si="1522"/>
        <v>0</v>
      </c>
      <c r="M324" s="111">
        <f t="shared" si="1522"/>
        <v>0</v>
      </c>
      <c r="N324" s="111">
        <f t="shared" si="1522"/>
        <v>0</v>
      </c>
      <c r="O324" s="112"/>
      <c r="P324" s="111">
        <f t="shared" si="11"/>
        <v>0</v>
      </c>
      <c r="Q324" s="111">
        <f t="shared" ref="Q324:Z324" si="1523">IF(E$10=0,0,ROUND(Q323-(E324-AB324),2))</f>
        <v>0</v>
      </c>
      <c r="R324" s="111">
        <f t="shared" si="1523"/>
        <v>0</v>
      </c>
      <c r="S324" s="111">
        <f t="shared" si="1523"/>
        <v>0</v>
      </c>
      <c r="T324" s="111">
        <f t="shared" si="1523"/>
        <v>0</v>
      </c>
      <c r="U324" s="111">
        <f t="shared" si="1523"/>
        <v>0</v>
      </c>
      <c r="V324" s="111">
        <f t="shared" si="1523"/>
        <v>0</v>
      </c>
      <c r="W324" s="111">
        <f t="shared" si="1523"/>
        <v>0</v>
      </c>
      <c r="X324" s="111">
        <f t="shared" si="1523"/>
        <v>0</v>
      </c>
      <c r="Y324" s="111">
        <f t="shared" si="1523"/>
        <v>0</v>
      </c>
      <c r="Z324" s="111">
        <f t="shared" si="1523"/>
        <v>0</v>
      </c>
      <c r="AA324" s="114"/>
      <c r="AB324" s="111">
        <f t="shared" ref="AB324:AK324" si="1524">ROUND(Q323*E$11/12,2)</f>
        <v>0</v>
      </c>
      <c r="AC324" s="111">
        <f t="shared" si="1524"/>
        <v>0</v>
      </c>
      <c r="AD324" s="111">
        <f t="shared" si="1524"/>
        <v>0</v>
      </c>
      <c r="AE324" s="111">
        <f t="shared" si="1524"/>
        <v>0</v>
      </c>
      <c r="AF324" s="111">
        <f t="shared" si="1524"/>
        <v>0</v>
      </c>
      <c r="AG324" s="111">
        <f t="shared" si="1524"/>
        <v>0</v>
      </c>
      <c r="AH324" s="111">
        <f t="shared" si="1524"/>
        <v>0</v>
      </c>
      <c r="AI324" s="111">
        <f t="shared" si="1524"/>
        <v>0</v>
      </c>
      <c r="AJ324" s="111">
        <f t="shared" si="1524"/>
        <v>0</v>
      </c>
      <c r="AK324" s="111">
        <f t="shared" si="1524"/>
        <v>0</v>
      </c>
      <c r="AL324" s="111">
        <f t="shared" si="22"/>
        <v>0</v>
      </c>
      <c r="AM324" s="115"/>
      <c r="AN324" s="111">
        <f t="shared" ref="AN324:AW324" si="1525">IF(Q323&gt;0,IF((Q323+AB324)&lt;E$12,Q323+AB324,E$12),0)</f>
        <v>0</v>
      </c>
      <c r="AO324" s="111">
        <f t="shared" si="1525"/>
        <v>0</v>
      </c>
      <c r="AP324" s="111">
        <f t="shared" si="1525"/>
        <v>0</v>
      </c>
      <c r="AQ324" s="111">
        <f t="shared" si="1525"/>
        <v>0</v>
      </c>
      <c r="AR324" s="111">
        <f t="shared" si="1525"/>
        <v>0</v>
      </c>
      <c r="AS324" s="111">
        <f t="shared" si="1525"/>
        <v>0</v>
      </c>
      <c r="AT324" s="111">
        <f t="shared" si="1525"/>
        <v>0</v>
      </c>
      <c r="AU324" s="111">
        <f t="shared" si="1525"/>
        <v>0</v>
      </c>
      <c r="AV324" s="111">
        <f t="shared" si="1525"/>
        <v>0</v>
      </c>
      <c r="AW324" s="111">
        <f t="shared" si="1525"/>
        <v>0</v>
      </c>
      <c r="AX324" s="111">
        <f t="shared" si="24"/>
        <v>0</v>
      </c>
      <c r="AY324" s="111"/>
      <c r="AZ324" s="113">
        <f t="shared" si="25"/>
        <v>0</v>
      </c>
      <c r="BA324" s="111">
        <f t="shared" ref="BA324:BI324" si="1526">IF(R323&lt;=0,0,IF($C324&lt;=SUM($AZ324:AZ324),0,IF(AO324+$C324-SUM($AZ324:AZ324)&gt;R323+AC324,R323+AC324-AO324,$C324-SUM($AZ324:AZ324))))</f>
        <v>0</v>
      </c>
      <c r="BB324" s="111">
        <f t="shared" si="1526"/>
        <v>0</v>
      </c>
      <c r="BC324" s="111">
        <f t="shared" si="1526"/>
        <v>0</v>
      </c>
      <c r="BD324" s="111">
        <f t="shared" si="1526"/>
        <v>0</v>
      </c>
      <c r="BE324" s="111">
        <f t="shared" si="1526"/>
        <v>0</v>
      </c>
      <c r="BF324" s="111">
        <f t="shared" si="1526"/>
        <v>0</v>
      </c>
      <c r="BG324" s="111">
        <f t="shared" si="1526"/>
        <v>0</v>
      </c>
      <c r="BH324" s="111">
        <f t="shared" si="1526"/>
        <v>0</v>
      </c>
      <c r="BI324" s="111">
        <f t="shared" si="1526"/>
        <v>0</v>
      </c>
      <c r="BJ324" s="53"/>
      <c r="BK324" s="53"/>
    </row>
    <row r="325" ht="10.5" customHeight="1">
      <c r="A325" s="107" t="str">
        <f t="shared" si="16"/>
        <v/>
      </c>
      <c r="B325" s="108" t="str">
        <f t="shared" si="17"/>
        <v>#N/A</v>
      </c>
      <c r="C325" s="109" t="str">
        <f t="shared" si="18"/>
        <v/>
      </c>
      <c r="D325" s="110"/>
      <c r="E325" s="111">
        <f t="shared" ref="E325:N325" si="1527">AN325+AZ325</f>
        <v>0</v>
      </c>
      <c r="F325" s="111">
        <f t="shared" si="1527"/>
        <v>0</v>
      </c>
      <c r="G325" s="111">
        <f t="shared" si="1527"/>
        <v>0</v>
      </c>
      <c r="H325" s="111">
        <f t="shared" si="1527"/>
        <v>0</v>
      </c>
      <c r="I325" s="111">
        <f t="shared" si="1527"/>
        <v>0</v>
      </c>
      <c r="J325" s="111">
        <f t="shared" si="1527"/>
        <v>0</v>
      </c>
      <c r="K325" s="111">
        <f t="shared" si="1527"/>
        <v>0</v>
      </c>
      <c r="L325" s="111">
        <f t="shared" si="1527"/>
        <v>0</v>
      </c>
      <c r="M325" s="111">
        <f t="shared" si="1527"/>
        <v>0</v>
      </c>
      <c r="N325" s="111">
        <f t="shared" si="1527"/>
        <v>0</v>
      </c>
      <c r="O325" s="112"/>
      <c r="P325" s="111">
        <f t="shared" si="11"/>
        <v>0</v>
      </c>
      <c r="Q325" s="111">
        <f t="shared" ref="Q325:Z325" si="1528">IF(E$10=0,0,ROUND(Q324-(E325-AB325),2))</f>
        <v>0</v>
      </c>
      <c r="R325" s="111">
        <f t="shared" si="1528"/>
        <v>0</v>
      </c>
      <c r="S325" s="111">
        <f t="shared" si="1528"/>
        <v>0</v>
      </c>
      <c r="T325" s="111">
        <f t="shared" si="1528"/>
        <v>0</v>
      </c>
      <c r="U325" s="111">
        <f t="shared" si="1528"/>
        <v>0</v>
      </c>
      <c r="V325" s="111">
        <f t="shared" si="1528"/>
        <v>0</v>
      </c>
      <c r="W325" s="111">
        <f t="shared" si="1528"/>
        <v>0</v>
      </c>
      <c r="X325" s="111">
        <f t="shared" si="1528"/>
        <v>0</v>
      </c>
      <c r="Y325" s="111">
        <f t="shared" si="1528"/>
        <v>0</v>
      </c>
      <c r="Z325" s="111">
        <f t="shared" si="1528"/>
        <v>0</v>
      </c>
      <c r="AA325" s="114"/>
      <c r="AB325" s="111">
        <f t="shared" ref="AB325:AK325" si="1529">ROUND(Q324*E$11/12,2)</f>
        <v>0</v>
      </c>
      <c r="AC325" s="111">
        <f t="shared" si="1529"/>
        <v>0</v>
      </c>
      <c r="AD325" s="111">
        <f t="shared" si="1529"/>
        <v>0</v>
      </c>
      <c r="AE325" s="111">
        <f t="shared" si="1529"/>
        <v>0</v>
      </c>
      <c r="AF325" s="111">
        <f t="shared" si="1529"/>
        <v>0</v>
      </c>
      <c r="AG325" s="111">
        <f t="shared" si="1529"/>
        <v>0</v>
      </c>
      <c r="AH325" s="111">
        <f t="shared" si="1529"/>
        <v>0</v>
      </c>
      <c r="AI325" s="111">
        <f t="shared" si="1529"/>
        <v>0</v>
      </c>
      <c r="AJ325" s="111">
        <f t="shared" si="1529"/>
        <v>0</v>
      </c>
      <c r="AK325" s="111">
        <f t="shared" si="1529"/>
        <v>0</v>
      </c>
      <c r="AL325" s="111">
        <f t="shared" si="22"/>
        <v>0</v>
      </c>
      <c r="AM325" s="115"/>
      <c r="AN325" s="111">
        <f t="shared" ref="AN325:AW325" si="1530">IF(Q324&gt;0,IF((Q324+AB325)&lt;E$12,Q324+AB325,E$12),0)</f>
        <v>0</v>
      </c>
      <c r="AO325" s="111">
        <f t="shared" si="1530"/>
        <v>0</v>
      </c>
      <c r="AP325" s="111">
        <f t="shared" si="1530"/>
        <v>0</v>
      </c>
      <c r="AQ325" s="111">
        <f t="shared" si="1530"/>
        <v>0</v>
      </c>
      <c r="AR325" s="111">
        <f t="shared" si="1530"/>
        <v>0</v>
      </c>
      <c r="AS325" s="111">
        <f t="shared" si="1530"/>
        <v>0</v>
      </c>
      <c r="AT325" s="111">
        <f t="shared" si="1530"/>
        <v>0</v>
      </c>
      <c r="AU325" s="111">
        <f t="shared" si="1530"/>
        <v>0</v>
      </c>
      <c r="AV325" s="111">
        <f t="shared" si="1530"/>
        <v>0</v>
      </c>
      <c r="AW325" s="111">
        <f t="shared" si="1530"/>
        <v>0</v>
      </c>
      <c r="AX325" s="111">
        <f t="shared" si="24"/>
        <v>0</v>
      </c>
      <c r="AY325" s="111"/>
      <c r="AZ325" s="113">
        <f t="shared" si="25"/>
        <v>0</v>
      </c>
      <c r="BA325" s="111">
        <f t="shared" ref="BA325:BI325" si="1531">IF(R324&lt;=0,0,IF($C325&lt;=SUM($AZ325:AZ325),0,IF(AO325+$C325-SUM($AZ325:AZ325)&gt;R324+AC325,R324+AC325-AO325,$C325-SUM($AZ325:AZ325))))</f>
        <v>0</v>
      </c>
      <c r="BB325" s="111">
        <f t="shared" si="1531"/>
        <v>0</v>
      </c>
      <c r="BC325" s="111">
        <f t="shared" si="1531"/>
        <v>0</v>
      </c>
      <c r="BD325" s="111">
        <f t="shared" si="1531"/>
        <v>0</v>
      </c>
      <c r="BE325" s="111">
        <f t="shared" si="1531"/>
        <v>0</v>
      </c>
      <c r="BF325" s="111">
        <f t="shared" si="1531"/>
        <v>0</v>
      </c>
      <c r="BG325" s="111">
        <f t="shared" si="1531"/>
        <v>0</v>
      </c>
      <c r="BH325" s="111">
        <f t="shared" si="1531"/>
        <v>0</v>
      </c>
      <c r="BI325" s="111">
        <f t="shared" si="1531"/>
        <v>0</v>
      </c>
      <c r="BJ325" s="53"/>
      <c r="BK325" s="53"/>
    </row>
    <row r="326" ht="10.5" customHeight="1">
      <c r="A326" s="107" t="str">
        <f t="shared" si="16"/>
        <v/>
      </c>
      <c r="B326" s="108" t="str">
        <f t="shared" si="17"/>
        <v>#N/A</v>
      </c>
      <c r="C326" s="109" t="str">
        <f t="shared" si="18"/>
        <v/>
      </c>
      <c r="D326" s="110"/>
      <c r="E326" s="111">
        <f t="shared" ref="E326:N326" si="1532">AN326+AZ326</f>
        <v>0</v>
      </c>
      <c r="F326" s="111">
        <f t="shared" si="1532"/>
        <v>0</v>
      </c>
      <c r="G326" s="111">
        <f t="shared" si="1532"/>
        <v>0</v>
      </c>
      <c r="H326" s="111">
        <f t="shared" si="1532"/>
        <v>0</v>
      </c>
      <c r="I326" s="111">
        <f t="shared" si="1532"/>
        <v>0</v>
      </c>
      <c r="J326" s="111">
        <f t="shared" si="1532"/>
        <v>0</v>
      </c>
      <c r="K326" s="111">
        <f t="shared" si="1532"/>
        <v>0</v>
      </c>
      <c r="L326" s="111">
        <f t="shared" si="1532"/>
        <v>0</v>
      </c>
      <c r="M326" s="111">
        <f t="shared" si="1532"/>
        <v>0</v>
      </c>
      <c r="N326" s="111">
        <f t="shared" si="1532"/>
        <v>0</v>
      </c>
      <c r="O326" s="112"/>
      <c r="P326" s="111">
        <f t="shared" si="11"/>
        <v>0</v>
      </c>
      <c r="Q326" s="111">
        <f t="shared" ref="Q326:Z326" si="1533">IF(E$10=0,0,ROUND(Q325-(E326-AB326),2))</f>
        <v>0</v>
      </c>
      <c r="R326" s="111">
        <f t="shared" si="1533"/>
        <v>0</v>
      </c>
      <c r="S326" s="111">
        <f t="shared" si="1533"/>
        <v>0</v>
      </c>
      <c r="T326" s="111">
        <f t="shared" si="1533"/>
        <v>0</v>
      </c>
      <c r="U326" s="111">
        <f t="shared" si="1533"/>
        <v>0</v>
      </c>
      <c r="V326" s="111">
        <f t="shared" si="1533"/>
        <v>0</v>
      </c>
      <c r="W326" s="111">
        <f t="shared" si="1533"/>
        <v>0</v>
      </c>
      <c r="X326" s="111">
        <f t="shared" si="1533"/>
        <v>0</v>
      </c>
      <c r="Y326" s="111">
        <f t="shared" si="1533"/>
        <v>0</v>
      </c>
      <c r="Z326" s="111">
        <f t="shared" si="1533"/>
        <v>0</v>
      </c>
      <c r="AA326" s="114"/>
      <c r="AB326" s="111">
        <f t="shared" ref="AB326:AK326" si="1534">ROUND(Q325*E$11/12,2)</f>
        <v>0</v>
      </c>
      <c r="AC326" s="111">
        <f t="shared" si="1534"/>
        <v>0</v>
      </c>
      <c r="AD326" s="111">
        <f t="shared" si="1534"/>
        <v>0</v>
      </c>
      <c r="AE326" s="111">
        <f t="shared" si="1534"/>
        <v>0</v>
      </c>
      <c r="AF326" s="111">
        <f t="shared" si="1534"/>
        <v>0</v>
      </c>
      <c r="AG326" s="111">
        <f t="shared" si="1534"/>
        <v>0</v>
      </c>
      <c r="AH326" s="111">
        <f t="shared" si="1534"/>
        <v>0</v>
      </c>
      <c r="AI326" s="111">
        <f t="shared" si="1534"/>
        <v>0</v>
      </c>
      <c r="AJ326" s="111">
        <f t="shared" si="1534"/>
        <v>0</v>
      </c>
      <c r="AK326" s="111">
        <f t="shared" si="1534"/>
        <v>0</v>
      </c>
      <c r="AL326" s="111">
        <f t="shared" si="22"/>
        <v>0</v>
      </c>
      <c r="AM326" s="115"/>
      <c r="AN326" s="111">
        <f t="shared" ref="AN326:AW326" si="1535">IF(Q325&gt;0,IF((Q325+AB326)&lt;E$12,Q325+AB326,E$12),0)</f>
        <v>0</v>
      </c>
      <c r="AO326" s="111">
        <f t="shared" si="1535"/>
        <v>0</v>
      </c>
      <c r="AP326" s="111">
        <f t="shared" si="1535"/>
        <v>0</v>
      </c>
      <c r="AQ326" s="111">
        <f t="shared" si="1535"/>
        <v>0</v>
      </c>
      <c r="AR326" s="111">
        <f t="shared" si="1535"/>
        <v>0</v>
      </c>
      <c r="AS326" s="111">
        <f t="shared" si="1535"/>
        <v>0</v>
      </c>
      <c r="AT326" s="111">
        <f t="shared" si="1535"/>
        <v>0</v>
      </c>
      <c r="AU326" s="111">
        <f t="shared" si="1535"/>
        <v>0</v>
      </c>
      <c r="AV326" s="111">
        <f t="shared" si="1535"/>
        <v>0</v>
      </c>
      <c r="AW326" s="111">
        <f t="shared" si="1535"/>
        <v>0</v>
      </c>
      <c r="AX326" s="111">
        <f t="shared" si="24"/>
        <v>0</v>
      </c>
      <c r="AY326" s="111"/>
      <c r="AZ326" s="113">
        <f t="shared" si="25"/>
        <v>0</v>
      </c>
      <c r="BA326" s="111">
        <f t="shared" ref="BA326:BI326" si="1536">IF(R325&lt;=0,0,IF($C326&lt;=SUM($AZ326:AZ326),0,IF(AO326+$C326-SUM($AZ326:AZ326)&gt;R325+AC326,R325+AC326-AO326,$C326-SUM($AZ326:AZ326))))</f>
        <v>0</v>
      </c>
      <c r="BB326" s="111">
        <f t="shared" si="1536"/>
        <v>0</v>
      </c>
      <c r="BC326" s="111">
        <f t="shared" si="1536"/>
        <v>0</v>
      </c>
      <c r="BD326" s="111">
        <f t="shared" si="1536"/>
        <v>0</v>
      </c>
      <c r="BE326" s="111">
        <f t="shared" si="1536"/>
        <v>0</v>
      </c>
      <c r="BF326" s="111">
        <f t="shared" si="1536"/>
        <v>0</v>
      </c>
      <c r="BG326" s="111">
        <f t="shared" si="1536"/>
        <v>0</v>
      </c>
      <c r="BH326" s="111">
        <f t="shared" si="1536"/>
        <v>0</v>
      </c>
      <c r="BI326" s="111">
        <f t="shared" si="1536"/>
        <v>0</v>
      </c>
      <c r="BJ326" s="53"/>
      <c r="BK326" s="53"/>
    </row>
    <row r="327" ht="10.5" customHeight="1">
      <c r="A327" s="107" t="str">
        <f t="shared" si="16"/>
        <v/>
      </c>
      <c r="B327" s="108" t="str">
        <f t="shared" si="17"/>
        <v>#N/A</v>
      </c>
      <c r="C327" s="109" t="str">
        <f t="shared" si="18"/>
        <v/>
      </c>
      <c r="D327" s="110"/>
      <c r="E327" s="111">
        <f t="shared" ref="E327:N327" si="1537">AN327+AZ327</f>
        <v>0</v>
      </c>
      <c r="F327" s="111">
        <f t="shared" si="1537"/>
        <v>0</v>
      </c>
      <c r="G327" s="111">
        <f t="shared" si="1537"/>
        <v>0</v>
      </c>
      <c r="H327" s="111">
        <f t="shared" si="1537"/>
        <v>0</v>
      </c>
      <c r="I327" s="111">
        <f t="shared" si="1537"/>
        <v>0</v>
      </c>
      <c r="J327" s="111">
        <f t="shared" si="1537"/>
        <v>0</v>
      </c>
      <c r="K327" s="111">
        <f t="shared" si="1537"/>
        <v>0</v>
      </c>
      <c r="L327" s="111">
        <f t="shared" si="1537"/>
        <v>0</v>
      </c>
      <c r="M327" s="111">
        <f t="shared" si="1537"/>
        <v>0</v>
      </c>
      <c r="N327" s="111">
        <f t="shared" si="1537"/>
        <v>0</v>
      </c>
      <c r="O327" s="112"/>
      <c r="P327" s="111">
        <f t="shared" si="11"/>
        <v>0</v>
      </c>
      <c r="Q327" s="111">
        <f t="shared" ref="Q327:Z327" si="1538">IF(E$10=0,0,ROUND(Q326-(E327-AB327),2))</f>
        <v>0</v>
      </c>
      <c r="R327" s="111">
        <f t="shared" si="1538"/>
        <v>0</v>
      </c>
      <c r="S327" s="111">
        <f t="shared" si="1538"/>
        <v>0</v>
      </c>
      <c r="T327" s="111">
        <f t="shared" si="1538"/>
        <v>0</v>
      </c>
      <c r="U327" s="111">
        <f t="shared" si="1538"/>
        <v>0</v>
      </c>
      <c r="V327" s="111">
        <f t="shared" si="1538"/>
        <v>0</v>
      </c>
      <c r="W327" s="111">
        <f t="shared" si="1538"/>
        <v>0</v>
      </c>
      <c r="X327" s="111">
        <f t="shared" si="1538"/>
        <v>0</v>
      </c>
      <c r="Y327" s="111">
        <f t="shared" si="1538"/>
        <v>0</v>
      </c>
      <c r="Z327" s="111">
        <f t="shared" si="1538"/>
        <v>0</v>
      </c>
      <c r="AA327" s="114"/>
      <c r="AB327" s="111">
        <f t="shared" ref="AB327:AK327" si="1539">ROUND(Q326*E$11/12,2)</f>
        <v>0</v>
      </c>
      <c r="AC327" s="111">
        <f t="shared" si="1539"/>
        <v>0</v>
      </c>
      <c r="AD327" s="111">
        <f t="shared" si="1539"/>
        <v>0</v>
      </c>
      <c r="AE327" s="111">
        <f t="shared" si="1539"/>
        <v>0</v>
      </c>
      <c r="AF327" s="111">
        <f t="shared" si="1539"/>
        <v>0</v>
      </c>
      <c r="AG327" s="111">
        <f t="shared" si="1539"/>
        <v>0</v>
      </c>
      <c r="AH327" s="111">
        <f t="shared" si="1539"/>
        <v>0</v>
      </c>
      <c r="AI327" s="111">
        <f t="shared" si="1539"/>
        <v>0</v>
      </c>
      <c r="AJ327" s="111">
        <f t="shared" si="1539"/>
        <v>0</v>
      </c>
      <c r="AK327" s="111">
        <f t="shared" si="1539"/>
        <v>0</v>
      </c>
      <c r="AL327" s="111">
        <f t="shared" si="22"/>
        <v>0</v>
      </c>
      <c r="AM327" s="115"/>
      <c r="AN327" s="111">
        <f t="shared" ref="AN327:AW327" si="1540">IF(Q326&gt;0,IF((Q326+AB327)&lt;E$12,Q326+AB327,E$12),0)</f>
        <v>0</v>
      </c>
      <c r="AO327" s="111">
        <f t="shared" si="1540"/>
        <v>0</v>
      </c>
      <c r="AP327" s="111">
        <f t="shared" si="1540"/>
        <v>0</v>
      </c>
      <c r="AQ327" s="111">
        <f t="shared" si="1540"/>
        <v>0</v>
      </c>
      <c r="AR327" s="111">
        <f t="shared" si="1540"/>
        <v>0</v>
      </c>
      <c r="AS327" s="111">
        <f t="shared" si="1540"/>
        <v>0</v>
      </c>
      <c r="AT327" s="111">
        <f t="shared" si="1540"/>
        <v>0</v>
      </c>
      <c r="AU327" s="111">
        <f t="shared" si="1540"/>
        <v>0</v>
      </c>
      <c r="AV327" s="111">
        <f t="shared" si="1540"/>
        <v>0</v>
      </c>
      <c r="AW327" s="111">
        <f t="shared" si="1540"/>
        <v>0</v>
      </c>
      <c r="AX327" s="111">
        <f t="shared" si="24"/>
        <v>0</v>
      </c>
      <c r="AY327" s="111"/>
      <c r="AZ327" s="113">
        <f t="shared" si="25"/>
        <v>0</v>
      </c>
      <c r="BA327" s="111">
        <f t="shared" ref="BA327:BI327" si="1541">IF(R326&lt;=0,0,IF($C327&lt;=SUM($AZ327:AZ327),0,IF(AO327+$C327-SUM($AZ327:AZ327)&gt;R326+AC327,R326+AC327-AO327,$C327-SUM($AZ327:AZ327))))</f>
        <v>0</v>
      </c>
      <c r="BB327" s="111">
        <f t="shared" si="1541"/>
        <v>0</v>
      </c>
      <c r="BC327" s="111">
        <f t="shared" si="1541"/>
        <v>0</v>
      </c>
      <c r="BD327" s="111">
        <f t="shared" si="1541"/>
        <v>0</v>
      </c>
      <c r="BE327" s="111">
        <f t="shared" si="1541"/>
        <v>0</v>
      </c>
      <c r="BF327" s="111">
        <f t="shared" si="1541"/>
        <v>0</v>
      </c>
      <c r="BG327" s="111">
        <f t="shared" si="1541"/>
        <v>0</v>
      </c>
      <c r="BH327" s="111">
        <f t="shared" si="1541"/>
        <v>0</v>
      </c>
      <c r="BI327" s="111">
        <f t="shared" si="1541"/>
        <v>0</v>
      </c>
      <c r="BJ327" s="53"/>
      <c r="BK327" s="53"/>
    </row>
    <row r="328" ht="10.5" customHeight="1">
      <c r="A328" s="107" t="str">
        <f t="shared" si="16"/>
        <v/>
      </c>
      <c r="B328" s="108" t="str">
        <f t="shared" si="17"/>
        <v>#N/A</v>
      </c>
      <c r="C328" s="109" t="str">
        <f t="shared" si="18"/>
        <v/>
      </c>
      <c r="D328" s="110"/>
      <c r="E328" s="111">
        <f t="shared" ref="E328:N328" si="1542">AN328+AZ328</f>
        <v>0</v>
      </c>
      <c r="F328" s="111">
        <f t="shared" si="1542"/>
        <v>0</v>
      </c>
      <c r="G328" s="111">
        <f t="shared" si="1542"/>
        <v>0</v>
      </c>
      <c r="H328" s="111">
        <f t="shared" si="1542"/>
        <v>0</v>
      </c>
      <c r="I328" s="111">
        <f t="shared" si="1542"/>
        <v>0</v>
      </c>
      <c r="J328" s="111">
        <f t="shared" si="1542"/>
        <v>0</v>
      </c>
      <c r="K328" s="111">
        <f t="shared" si="1542"/>
        <v>0</v>
      </c>
      <c r="L328" s="111">
        <f t="shared" si="1542"/>
        <v>0</v>
      </c>
      <c r="M328" s="111">
        <f t="shared" si="1542"/>
        <v>0</v>
      </c>
      <c r="N328" s="111">
        <f t="shared" si="1542"/>
        <v>0</v>
      </c>
      <c r="O328" s="112"/>
      <c r="P328" s="111">
        <f t="shared" si="11"/>
        <v>0</v>
      </c>
      <c r="Q328" s="111">
        <f t="shared" ref="Q328:Z328" si="1543">IF(E$10=0,0,ROUND(Q327-(E328-AB328),2))</f>
        <v>0</v>
      </c>
      <c r="R328" s="111">
        <f t="shared" si="1543"/>
        <v>0</v>
      </c>
      <c r="S328" s="111">
        <f t="shared" si="1543"/>
        <v>0</v>
      </c>
      <c r="T328" s="111">
        <f t="shared" si="1543"/>
        <v>0</v>
      </c>
      <c r="U328" s="111">
        <f t="shared" si="1543"/>
        <v>0</v>
      </c>
      <c r="V328" s="111">
        <f t="shared" si="1543"/>
        <v>0</v>
      </c>
      <c r="W328" s="111">
        <f t="shared" si="1543"/>
        <v>0</v>
      </c>
      <c r="X328" s="111">
        <f t="shared" si="1543"/>
        <v>0</v>
      </c>
      <c r="Y328" s="111">
        <f t="shared" si="1543"/>
        <v>0</v>
      </c>
      <c r="Z328" s="111">
        <f t="shared" si="1543"/>
        <v>0</v>
      </c>
      <c r="AA328" s="114"/>
      <c r="AB328" s="111">
        <f t="shared" ref="AB328:AK328" si="1544">ROUND(Q327*E$11/12,2)</f>
        <v>0</v>
      </c>
      <c r="AC328" s="111">
        <f t="shared" si="1544"/>
        <v>0</v>
      </c>
      <c r="AD328" s="111">
        <f t="shared" si="1544"/>
        <v>0</v>
      </c>
      <c r="AE328" s="111">
        <f t="shared" si="1544"/>
        <v>0</v>
      </c>
      <c r="AF328" s="111">
        <f t="shared" si="1544"/>
        <v>0</v>
      </c>
      <c r="AG328" s="111">
        <f t="shared" si="1544"/>
        <v>0</v>
      </c>
      <c r="AH328" s="111">
        <f t="shared" si="1544"/>
        <v>0</v>
      </c>
      <c r="AI328" s="111">
        <f t="shared" si="1544"/>
        <v>0</v>
      </c>
      <c r="AJ328" s="111">
        <f t="shared" si="1544"/>
        <v>0</v>
      </c>
      <c r="AK328" s="111">
        <f t="shared" si="1544"/>
        <v>0</v>
      </c>
      <c r="AL328" s="111">
        <f t="shared" si="22"/>
        <v>0</v>
      </c>
      <c r="AM328" s="115"/>
      <c r="AN328" s="111">
        <f t="shared" ref="AN328:AW328" si="1545">IF(Q327&gt;0,IF((Q327+AB328)&lt;E$12,Q327+AB328,E$12),0)</f>
        <v>0</v>
      </c>
      <c r="AO328" s="111">
        <f t="shared" si="1545"/>
        <v>0</v>
      </c>
      <c r="AP328" s="111">
        <f t="shared" si="1545"/>
        <v>0</v>
      </c>
      <c r="AQ328" s="111">
        <f t="shared" si="1545"/>
        <v>0</v>
      </c>
      <c r="AR328" s="111">
        <f t="shared" si="1545"/>
        <v>0</v>
      </c>
      <c r="AS328" s="111">
        <f t="shared" si="1545"/>
        <v>0</v>
      </c>
      <c r="AT328" s="111">
        <f t="shared" si="1545"/>
        <v>0</v>
      </c>
      <c r="AU328" s="111">
        <f t="shared" si="1545"/>
        <v>0</v>
      </c>
      <c r="AV328" s="111">
        <f t="shared" si="1545"/>
        <v>0</v>
      </c>
      <c r="AW328" s="111">
        <f t="shared" si="1545"/>
        <v>0</v>
      </c>
      <c r="AX328" s="111">
        <f t="shared" si="24"/>
        <v>0</v>
      </c>
      <c r="AY328" s="111"/>
      <c r="AZ328" s="113">
        <f t="shared" si="25"/>
        <v>0</v>
      </c>
      <c r="BA328" s="111">
        <f t="shared" ref="BA328:BI328" si="1546">IF(R327&lt;=0,0,IF($C328&lt;=SUM($AZ328:AZ328),0,IF(AO328+$C328-SUM($AZ328:AZ328)&gt;R327+AC328,R327+AC328-AO328,$C328-SUM($AZ328:AZ328))))</f>
        <v>0</v>
      </c>
      <c r="BB328" s="111">
        <f t="shared" si="1546"/>
        <v>0</v>
      </c>
      <c r="BC328" s="111">
        <f t="shared" si="1546"/>
        <v>0</v>
      </c>
      <c r="BD328" s="111">
        <f t="shared" si="1546"/>
        <v>0</v>
      </c>
      <c r="BE328" s="111">
        <f t="shared" si="1546"/>
        <v>0</v>
      </c>
      <c r="BF328" s="111">
        <f t="shared" si="1546"/>
        <v>0</v>
      </c>
      <c r="BG328" s="111">
        <f t="shared" si="1546"/>
        <v>0</v>
      </c>
      <c r="BH328" s="111">
        <f t="shared" si="1546"/>
        <v>0</v>
      </c>
      <c r="BI328" s="111">
        <f t="shared" si="1546"/>
        <v>0</v>
      </c>
      <c r="BJ328" s="53"/>
      <c r="BK328" s="53"/>
    </row>
    <row r="329" ht="10.5" customHeight="1">
      <c r="A329" s="107" t="str">
        <f t="shared" si="16"/>
        <v/>
      </c>
      <c r="B329" s="108" t="str">
        <f t="shared" si="17"/>
        <v>#N/A</v>
      </c>
      <c r="C329" s="109" t="str">
        <f t="shared" si="18"/>
        <v/>
      </c>
      <c r="D329" s="110"/>
      <c r="E329" s="111">
        <f t="shared" ref="E329:N329" si="1547">AN329+AZ329</f>
        <v>0</v>
      </c>
      <c r="F329" s="111">
        <f t="shared" si="1547"/>
        <v>0</v>
      </c>
      <c r="G329" s="111">
        <f t="shared" si="1547"/>
        <v>0</v>
      </c>
      <c r="H329" s="111">
        <f t="shared" si="1547"/>
        <v>0</v>
      </c>
      <c r="I329" s="111">
        <f t="shared" si="1547"/>
        <v>0</v>
      </c>
      <c r="J329" s="111">
        <f t="shared" si="1547"/>
        <v>0</v>
      </c>
      <c r="K329" s="111">
        <f t="shared" si="1547"/>
        <v>0</v>
      </c>
      <c r="L329" s="111">
        <f t="shared" si="1547"/>
        <v>0</v>
      </c>
      <c r="M329" s="111">
        <f t="shared" si="1547"/>
        <v>0</v>
      </c>
      <c r="N329" s="111">
        <f t="shared" si="1547"/>
        <v>0</v>
      </c>
      <c r="O329" s="112"/>
      <c r="P329" s="111">
        <f t="shared" si="11"/>
        <v>0</v>
      </c>
      <c r="Q329" s="111">
        <f t="shared" ref="Q329:Z329" si="1548">IF(E$10=0,0,ROUND(Q328-(E329-AB329),2))</f>
        <v>0</v>
      </c>
      <c r="R329" s="111">
        <f t="shared" si="1548"/>
        <v>0</v>
      </c>
      <c r="S329" s="111">
        <f t="shared" si="1548"/>
        <v>0</v>
      </c>
      <c r="T329" s="111">
        <f t="shared" si="1548"/>
        <v>0</v>
      </c>
      <c r="U329" s="111">
        <f t="shared" si="1548"/>
        <v>0</v>
      </c>
      <c r="V329" s="111">
        <f t="shared" si="1548"/>
        <v>0</v>
      </c>
      <c r="W329" s="111">
        <f t="shared" si="1548"/>
        <v>0</v>
      </c>
      <c r="X329" s="111">
        <f t="shared" si="1548"/>
        <v>0</v>
      </c>
      <c r="Y329" s="111">
        <f t="shared" si="1548"/>
        <v>0</v>
      </c>
      <c r="Z329" s="111">
        <f t="shared" si="1548"/>
        <v>0</v>
      </c>
      <c r="AA329" s="114"/>
      <c r="AB329" s="111">
        <f t="shared" ref="AB329:AK329" si="1549">ROUND(Q328*E$11/12,2)</f>
        <v>0</v>
      </c>
      <c r="AC329" s="111">
        <f t="shared" si="1549"/>
        <v>0</v>
      </c>
      <c r="AD329" s="111">
        <f t="shared" si="1549"/>
        <v>0</v>
      </c>
      <c r="AE329" s="111">
        <f t="shared" si="1549"/>
        <v>0</v>
      </c>
      <c r="AF329" s="111">
        <f t="shared" si="1549"/>
        <v>0</v>
      </c>
      <c r="AG329" s="111">
        <f t="shared" si="1549"/>
        <v>0</v>
      </c>
      <c r="AH329" s="111">
        <f t="shared" si="1549"/>
        <v>0</v>
      </c>
      <c r="AI329" s="111">
        <f t="shared" si="1549"/>
        <v>0</v>
      </c>
      <c r="AJ329" s="111">
        <f t="shared" si="1549"/>
        <v>0</v>
      </c>
      <c r="AK329" s="111">
        <f t="shared" si="1549"/>
        <v>0</v>
      </c>
      <c r="AL329" s="111">
        <f t="shared" si="22"/>
        <v>0</v>
      </c>
      <c r="AM329" s="115"/>
      <c r="AN329" s="111">
        <f t="shared" ref="AN329:AW329" si="1550">IF(Q328&gt;0,IF((Q328+AB329)&lt;E$12,Q328+AB329,E$12),0)</f>
        <v>0</v>
      </c>
      <c r="AO329" s="111">
        <f t="shared" si="1550"/>
        <v>0</v>
      </c>
      <c r="AP329" s="111">
        <f t="shared" si="1550"/>
        <v>0</v>
      </c>
      <c r="AQ329" s="111">
        <f t="shared" si="1550"/>
        <v>0</v>
      </c>
      <c r="AR329" s="111">
        <f t="shared" si="1550"/>
        <v>0</v>
      </c>
      <c r="AS329" s="111">
        <f t="shared" si="1550"/>
        <v>0</v>
      </c>
      <c r="AT329" s="111">
        <f t="shared" si="1550"/>
        <v>0</v>
      </c>
      <c r="AU329" s="111">
        <f t="shared" si="1550"/>
        <v>0</v>
      </c>
      <c r="AV329" s="111">
        <f t="shared" si="1550"/>
        <v>0</v>
      </c>
      <c r="AW329" s="111">
        <f t="shared" si="1550"/>
        <v>0</v>
      </c>
      <c r="AX329" s="111">
        <f t="shared" si="24"/>
        <v>0</v>
      </c>
      <c r="AY329" s="111"/>
      <c r="AZ329" s="113">
        <f t="shared" si="25"/>
        <v>0</v>
      </c>
      <c r="BA329" s="111">
        <f t="shared" ref="BA329:BI329" si="1551">IF(R328&lt;=0,0,IF($C329&lt;=SUM($AZ329:AZ329),0,IF(AO329+$C329-SUM($AZ329:AZ329)&gt;R328+AC329,R328+AC329-AO329,$C329-SUM($AZ329:AZ329))))</f>
        <v>0</v>
      </c>
      <c r="BB329" s="111">
        <f t="shared" si="1551"/>
        <v>0</v>
      </c>
      <c r="BC329" s="111">
        <f t="shared" si="1551"/>
        <v>0</v>
      </c>
      <c r="BD329" s="111">
        <f t="shared" si="1551"/>
        <v>0</v>
      </c>
      <c r="BE329" s="111">
        <f t="shared" si="1551"/>
        <v>0</v>
      </c>
      <c r="BF329" s="111">
        <f t="shared" si="1551"/>
        <v>0</v>
      </c>
      <c r="BG329" s="111">
        <f t="shared" si="1551"/>
        <v>0</v>
      </c>
      <c r="BH329" s="111">
        <f t="shared" si="1551"/>
        <v>0</v>
      </c>
      <c r="BI329" s="111">
        <f t="shared" si="1551"/>
        <v>0</v>
      </c>
      <c r="BJ329" s="53"/>
      <c r="BK329" s="53"/>
    </row>
    <row r="330" ht="10.5" customHeight="1">
      <c r="A330" s="107" t="str">
        <f t="shared" si="16"/>
        <v/>
      </c>
      <c r="B330" s="108" t="str">
        <f t="shared" si="17"/>
        <v>#N/A</v>
      </c>
      <c r="C330" s="109" t="str">
        <f t="shared" si="18"/>
        <v/>
      </c>
      <c r="D330" s="110"/>
      <c r="E330" s="111">
        <f t="shared" ref="E330:N330" si="1552">AN330+AZ330</f>
        <v>0</v>
      </c>
      <c r="F330" s="111">
        <f t="shared" si="1552"/>
        <v>0</v>
      </c>
      <c r="G330" s="111">
        <f t="shared" si="1552"/>
        <v>0</v>
      </c>
      <c r="H330" s="111">
        <f t="shared" si="1552"/>
        <v>0</v>
      </c>
      <c r="I330" s="111">
        <f t="shared" si="1552"/>
        <v>0</v>
      </c>
      <c r="J330" s="111">
        <f t="shared" si="1552"/>
        <v>0</v>
      </c>
      <c r="K330" s="111">
        <f t="shared" si="1552"/>
        <v>0</v>
      </c>
      <c r="L330" s="111">
        <f t="shared" si="1552"/>
        <v>0</v>
      </c>
      <c r="M330" s="111">
        <f t="shared" si="1552"/>
        <v>0</v>
      </c>
      <c r="N330" s="111">
        <f t="shared" si="1552"/>
        <v>0</v>
      </c>
      <c r="O330" s="112"/>
      <c r="P330" s="111">
        <f t="shared" si="11"/>
        <v>0</v>
      </c>
      <c r="Q330" s="111">
        <f t="shared" ref="Q330:Z330" si="1553">IF(E$10=0,0,ROUND(Q329-(E330-AB330),2))</f>
        <v>0</v>
      </c>
      <c r="R330" s="111">
        <f t="shared" si="1553"/>
        <v>0</v>
      </c>
      <c r="S330" s="111">
        <f t="shared" si="1553"/>
        <v>0</v>
      </c>
      <c r="T330" s="111">
        <f t="shared" si="1553"/>
        <v>0</v>
      </c>
      <c r="U330" s="111">
        <f t="shared" si="1553"/>
        <v>0</v>
      </c>
      <c r="V330" s="111">
        <f t="shared" si="1553"/>
        <v>0</v>
      </c>
      <c r="W330" s="111">
        <f t="shared" si="1553"/>
        <v>0</v>
      </c>
      <c r="X330" s="111">
        <f t="shared" si="1553"/>
        <v>0</v>
      </c>
      <c r="Y330" s="111">
        <f t="shared" si="1553"/>
        <v>0</v>
      </c>
      <c r="Z330" s="111">
        <f t="shared" si="1553"/>
        <v>0</v>
      </c>
      <c r="AA330" s="114"/>
      <c r="AB330" s="111">
        <f t="shared" ref="AB330:AK330" si="1554">ROUND(Q329*E$11/12,2)</f>
        <v>0</v>
      </c>
      <c r="AC330" s="111">
        <f t="shared" si="1554"/>
        <v>0</v>
      </c>
      <c r="AD330" s="111">
        <f t="shared" si="1554"/>
        <v>0</v>
      </c>
      <c r="AE330" s="111">
        <f t="shared" si="1554"/>
        <v>0</v>
      </c>
      <c r="AF330" s="111">
        <f t="shared" si="1554"/>
        <v>0</v>
      </c>
      <c r="AG330" s="111">
        <f t="shared" si="1554"/>
        <v>0</v>
      </c>
      <c r="AH330" s="111">
        <f t="shared" si="1554"/>
        <v>0</v>
      </c>
      <c r="AI330" s="111">
        <f t="shared" si="1554"/>
        <v>0</v>
      </c>
      <c r="AJ330" s="111">
        <f t="shared" si="1554"/>
        <v>0</v>
      </c>
      <c r="AK330" s="111">
        <f t="shared" si="1554"/>
        <v>0</v>
      </c>
      <c r="AL330" s="111">
        <f t="shared" si="22"/>
        <v>0</v>
      </c>
      <c r="AM330" s="115"/>
      <c r="AN330" s="111">
        <f t="shared" ref="AN330:AW330" si="1555">IF(Q329&gt;0,IF((Q329+AB330)&lt;E$12,Q329+AB330,E$12),0)</f>
        <v>0</v>
      </c>
      <c r="AO330" s="111">
        <f t="shared" si="1555"/>
        <v>0</v>
      </c>
      <c r="AP330" s="111">
        <f t="shared" si="1555"/>
        <v>0</v>
      </c>
      <c r="AQ330" s="111">
        <f t="shared" si="1555"/>
        <v>0</v>
      </c>
      <c r="AR330" s="111">
        <f t="shared" si="1555"/>
        <v>0</v>
      </c>
      <c r="AS330" s="111">
        <f t="shared" si="1555"/>
        <v>0</v>
      </c>
      <c r="AT330" s="111">
        <f t="shared" si="1555"/>
        <v>0</v>
      </c>
      <c r="AU330" s="111">
        <f t="shared" si="1555"/>
        <v>0</v>
      </c>
      <c r="AV330" s="111">
        <f t="shared" si="1555"/>
        <v>0</v>
      </c>
      <c r="AW330" s="111">
        <f t="shared" si="1555"/>
        <v>0</v>
      </c>
      <c r="AX330" s="111">
        <f t="shared" si="24"/>
        <v>0</v>
      </c>
      <c r="AY330" s="111"/>
      <c r="AZ330" s="113">
        <f t="shared" si="25"/>
        <v>0</v>
      </c>
      <c r="BA330" s="111">
        <f t="shared" ref="BA330:BI330" si="1556">IF(R329&lt;=0,0,IF($C330&lt;=SUM($AZ330:AZ330),0,IF(AO330+$C330-SUM($AZ330:AZ330)&gt;R329+AC330,R329+AC330-AO330,$C330-SUM($AZ330:AZ330))))</f>
        <v>0</v>
      </c>
      <c r="BB330" s="111">
        <f t="shared" si="1556"/>
        <v>0</v>
      </c>
      <c r="BC330" s="111">
        <f t="shared" si="1556"/>
        <v>0</v>
      </c>
      <c r="BD330" s="111">
        <f t="shared" si="1556"/>
        <v>0</v>
      </c>
      <c r="BE330" s="111">
        <f t="shared" si="1556"/>
        <v>0</v>
      </c>
      <c r="BF330" s="111">
        <f t="shared" si="1556"/>
        <v>0</v>
      </c>
      <c r="BG330" s="111">
        <f t="shared" si="1556"/>
        <v>0</v>
      </c>
      <c r="BH330" s="111">
        <f t="shared" si="1556"/>
        <v>0</v>
      </c>
      <c r="BI330" s="111">
        <f t="shared" si="1556"/>
        <v>0</v>
      </c>
      <c r="BJ330" s="53"/>
      <c r="BK330" s="53"/>
    </row>
    <row r="331" ht="10.5" customHeight="1">
      <c r="A331" s="107" t="str">
        <f t="shared" si="16"/>
        <v/>
      </c>
      <c r="B331" s="108" t="str">
        <f t="shared" si="17"/>
        <v>#N/A</v>
      </c>
      <c r="C331" s="109" t="str">
        <f t="shared" si="18"/>
        <v/>
      </c>
      <c r="D331" s="110"/>
      <c r="E331" s="111">
        <f t="shared" ref="E331:N331" si="1557">AN331+AZ331</f>
        <v>0</v>
      </c>
      <c r="F331" s="111">
        <f t="shared" si="1557"/>
        <v>0</v>
      </c>
      <c r="G331" s="111">
        <f t="shared" si="1557"/>
        <v>0</v>
      </c>
      <c r="H331" s="111">
        <f t="shared" si="1557"/>
        <v>0</v>
      </c>
      <c r="I331" s="111">
        <f t="shared" si="1557"/>
        <v>0</v>
      </c>
      <c r="J331" s="111">
        <f t="shared" si="1557"/>
        <v>0</v>
      </c>
      <c r="K331" s="111">
        <f t="shared" si="1557"/>
        <v>0</v>
      </c>
      <c r="L331" s="111">
        <f t="shared" si="1557"/>
        <v>0</v>
      </c>
      <c r="M331" s="111">
        <f t="shared" si="1557"/>
        <v>0</v>
      </c>
      <c r="N331" s="111">
        <f t="shared" si="1557"/>
        <v>0</v>
      </c>
      <c r="O331" s="112"/>
      <c r="P331" s="111">
        <f t="shared" si="11"/>
        <v>0</v>
      </c>
      <c r="Q331" s="111">
        <f t="shared" ref="Q331:Z331" si="1558">IF(E$10=0,0,ROUND(Q330-(E331-AB331),2))</f>
        <v>0</v>
      </c>
      <c r="R331" s="111">
        <f t="shared" si="1558"/>
        <v>0</v>
      </c>
      <c r="S331" s="111">
        <f t="shared" si="1558"/>
        <v>0</v>
      </c>
      <c r="T331" s="111">
        <f t="shared" si="1558"/>
        <v>0</v>
      </c>
      <c r="U331" s="111">
        <f t="shared" si="1558"/>
        <v>0</v>
      </c>
      <c r="V331" s="111">
        <f t="shared" si="1558"/>
        <v>0</v>
      </c>
      <c r="W331" s="111">
        <f t="shared" si="1558"/>
        <v>0</v>
      </c>
      <c r="X331" s="111">
        <f t="shared" si="1558"/>
        <v>0</v>
      </c>
      <c r="Y331" s="111">
        <f t="shared" si="1558"/>
        <v>0</v>
      </c>
      <c r="Z331" s="111">
        <f t="shared" si="1558"/>
        <v>0</v>
      </c>
      <c r="AA331" s="114"/>
      <c r="AB331" s="111">
        <f t="shared" ref="AB331:AK331" si="1559">ROUND(Q330*E$11/12,2)</f>
        <v>0</v>
      </c>
      <c r="AC331" s="111">
        <f t="shared" si="1559"/>
        <v>0</v>
      </c>
      <c r="AD331" s="111">
        <f t="shared" si="1559"/>
        <v>0</v>
      </c>
      <c r="AE331" s="111">
        <f t="shared" si="1559"/>
        <v>0</v>
      </c>
      <c r="AF331" s="111">
        <f t="shared" si="1559"/>
        <v>0</v>
      </c>
      <c r="AG331" s="111">
        <f t="shared" si="1559"/>
        <v>0</v>
      </c>
      <c r="AH331" s="111">
        <f t="shared" si="1559"/>
        <v>0</v>
      </c>
      <c r="AI331" s="111">
        <f t="shared" si="1559"/>
        <v>0</v>
      </c>
      <c r="AJ331" s="111">
        <f t="shared" si="1559"/>
        <v>0</v>
      </c>
      <c r="AK331" s="111">
        <f t="shared" si="1559"/>
        <v>0</v>
      </c>
      <c r="AL331" s="111">
        <f t="shared" si="22"/>
        <v>0</v>
      </c>
      <c r="AM331" s="115"/>
      <c r="AN331" s="111">
        <f t="shared" ref="AN331:AW331" si="1560">IF(Q330&gt;0,IF((Q330+AB331)&lt;E$12,Q330+AB331,E$12),0)</f>
        <v>0</v>
      </c>
      <c r="AO331" s="111">
        <f t="shared" si="1560"/>
        <v>0</v>
      </c>
      <c r="AP331" s="111">
        <f t="shared" si="1560"/>
        <v>0</v>
      </c>
      <c r="AQ331" s="111">
        <f t="shared" si="1560"/>
        <v>0</v>
      </c>
      <c r="AR331" s="111">
        <f t="shared" si="1560"/>
        <v>0</v>
      </c>
      <c r="AS331" s="111">
        <f t="shared" si="1560"/>
        <v>0</v>
      </c>
      <c r="AT331" s="111">
        <f t="shared" si="1560"/>
        <v>0</v>
      </c>
      <c r="AU331" s="111">
        <f t="shared" si="1560"/>
        <v>0</v>
      </c>
      <c r="AV331" s="111">
        <f t="shared" si="1560"/>
        <v>0</v>
      </c>
      <c r="AW331" s="111">
        <f t="shared" si="1560"/>
        <v>0</v>
      </c>
      <c r="AX331" s="111">
        <f t="shared" si="24"/>
        <v>0</v>
      </c>
      <c r="AY331" s="111"/>
      <c r="AZ331" s="113">
        <f t="shared" si="25"/>
        <v>0</v>
      </c>
      <c r="BA331" s="111">
        <f t="shared" ref="BA331:BI331" si="1561">IF(R330&lt;=0,0,IF($C331&lt;=SUM($AZ331:AZ331),0,IF(AO331+$C331-SUM($AZ331:AZ331)&gt;R330+AC331,R330+AC331-AO331,$C331-SUM($AZ331:AZ331))))</f>
        <v>0</v>
      </c>
      <c r="BB331" s="111">
        <f t="shared" si="1561"/>
        <v>0</v>
      </c>
      <c r="BC331" s="111">
        <f t="shared" si="1561"/>
        <v>0</v>
      </c>
      <c r="BD331" s="111">
        <f t="shared" si="1561"/>
        <v>0</v>
      </c>
      <c r="BE331" s="111">
        <f t="shared" si="1561"/>
        <v>0</v>
      </c>
      <c r="BF331" s="111">
        <f t="shared" si="1561"/>
        <v>0</v>
      </c>
      <c r="BG331" s="111">
        <f t="shared" si="1561"/>
        <v>0</v>
      </c>
      <c r="BH331" s="111">
        <f t="shared" si="1561"/>
        <v>0</v>
      </c>
      <c r="BI331" s="111">
        <f t="shared" si="1561"/>
        <v>0</v>
      </c>
      <c r="BJ331" s="53"/>
      <c r="BK331" s="53"/>
    </row>
    <row r="332" ht="10.5" customHeight="1">
      <c r="A332" s="107" t="str">
        <f t="shared" si="16"/>
        <v/>
      </c>
      <c r="B332" s="108" t="str">
        <f t="shared" si="17"/>
        <v>#N/A</v>
      </c>
      <c r="C332" s="109" t="str">
        <f t="shared" si="18"/>
        <v/>
      </c>
      <c r="D332" s="110"/>
      <c r="E332" s="111">
        <f t="shared" ref="E332:N332" si="1562">AN332+AZ332</f>
        <v>0</v>
      </c>
      <c r="F332" s="111">
        <f t="shared" si="1562"/>
        <v>0</v>
      </c>
      <c r="G332" s="111">
        <f t="shared" si="1562"/>
        <v>0</v>
      </c>
      <c r="H332" s="111">
        <f t="shared" si="1562"/>
        <v>0</v>
      </c>
      <c r="I332" s="111">
        <f t="shared" si="1562"/>
        <v>0</v>
      </c>
      <c r="J332" s="111">
        <f t="shared" si="1562"/>
        <v>0</v>
      </c>
      <c r="K332" s="111">
        <f t="shared" si="1562"/>
        <v>0</v>
      </c>
      <c r="L332" s="111">
        <f t="shared" si="1562"/>
        <v>0</v>
      </c>
      <c r="M332" s="111">
        <f t="shared" si="1562"/>
        <v>0</v>
      </c>
      <c r="N332" s="111">
        <f t="shared" si="1562"/>
        <v>0</v>
      </c>
      <c r="O332" s="112"/>
      <c r="P332" s="111">
        <f t="shared" si="11"/>
        <v>0</v>
      </c>
      <c r="Q332" s="111">
        <f t="shared" ref="Q332:Z332" si="1563">IF(E$10=0,0,ROUND(Q331-(E332-AB332),2))</f>
        <v>0</v>
      </c>
      <c r="R332" s="111">
        <f t="shared" si="1563"/>
        <v>0</v>
      </c>
      <c r="S332" s="111">
        <f t="shared" si="1563"/>
        <v>0</v>
      </c>
      <c r="T332" s="111">
        <f t="shared" si="1563"/>
        <v>0</v>
      </c>
      <c r="U332" s="111">
        <f t="shared" si="1563"/>
        <v>0</v>
      </c>
      <c r="V332" s="111">
        <f t="shared" si="1563"/>
        <v>0</v>
      </c>
      <c r="W332" s="111">
        <f t="shared" si="1563"/>
        <v>0</v>
      </c>
      <c r="X332" s="111">
        <f t="shared" si="1563"/>
        <v>0</v>
      </c>
      <c r="Y332" s="111">
        <f t="shared" si="1563"/>
        <v>0</v>
      </c>
      <c r="Z332" s="111">
        <f t="shared" si="1563"/>
        <v>0</v>
      </c>
      <c r="AA332" s="114"/>
      <c r="AB332" s="111">
        <f t="shared" ref="AB332:AK332" si="1564">ROUND(Q331*E$11/12,2)</f>
        <v>0</v>
      </c>
      <c r="AC332" s="111">
        <f t="shared" si="1564"/>
        <v>0</v>
      </c>
      <c r="AD332" s="111">
        <f t="shared" si="1564"/>
        <v>0</v>
      </c>
      <c r="AE332" s="111">
        <f t="shared" si="1564"/>
        <v>0</v>
      </c>
      <c r="AF332" s="111">
        <f t="shared" si="1564"/>
        <v>0</v>
      </c>
      <c r="AG332" s="111">
        <f t="shared" si="1564"/>
        <v>0</v>
      </c>
      <c r="AH332" s="111">
        <f t="shared" si="1564"/>
        <v>0</v>
      </c>
      <c r="AI332" s="111">
        <f t="shared" si="1564"/>
        <v>0</v>
      </c>
      <c r="AJ332" s="111">
        <f t="shared" si="1564"/>
        <v>0</v>
      </c>
      <c r="AK332" s="111">
        <f t="shared" si="1564"/>
        <v>0</v>
      </c>
      <c r="AL332" s="111">
        <f t="shared" si="22"/>
        <v>0</v>
      </c>
      <c r="AM332" s="115"/>
      <c r="AN332" s="111">
        <f t="shared" ref="AN332:AW332" si="1565">IF(Q331&gt;0,IF((Q331+AB332)&lt;E$12,Q331+AB332,E$12),0)</f>
        <v>0</v>
      </c>
      <c r="AO332" s="111">
        <f t="shared" si="1565"/>
        <v>0</v>
      </c>
      <c r="AP332" s="111">
        <f t="shared" si="1565"/>
        <v>0</v>
      </c>
      <c r="AQ332" s="111">
        <f t="shared" si="1565"/>
        <v>0</v>
      </c>
      <c r="AR332" s="111">
        <f t="shared" si="1565"/>
        <v>0</v>
      </c>
      <c r="AS332" s="111">
        <f t="shared" si="1565"/>
        <v>0</v>
      </c>
      <c r="AT332" s="111">
        <f t="shared" si="1565"/>
        <v>0</v>
      </c>
      <c r="AU332" s="111">
        <f t="shared" si="1565"/>
        <v>0</v>
      </c>
      <c r="AV332" s="111">
        <f t="shared" si="1565"/>
        <v>0</v>
      </c>
      <c r="AW332" s="111">
        <f t="shared" si="1565"/>
        <v>0</v>
      </c>
      <c r="AX332" s="111">
        <f t="shared" si="24"/>
        <v>0</v>
      </c>
      <c r="AY332" s="111"/>
      <c r="AZ332" s="113">
        <f t="shared" si="25"/>
        <v>0</v>
      </c>
      <c r="BA332" s="111">
        <f t="shared" ref="BA332:BI332" si="1566">IF(R331&lt;=0,0,IF($C332&lt;=SUM($AZ332:AZ332),0,IF(AO332+$C332-SUM($AZ332:AZ332)&gt;R331+AC332,R331+AC332-AO332,$C332-SUM($AZ332:AZ332))))</f>
        <v>0</v>
      </c>
      <c r="BB332" s="111">
        <f t="shared" si="1566"/>
        <v>0</v>
      </c>
      <c r="BC332" s="111">
        <f t="shared" si="1566"/>
        <v>0</v>
      </c>
      <c r="BD332" s="111">
        <f t="shared" si="1566"/>
        <v>0</v>
      </c>
      <c r="BE332" s="111">
        <f t="shared" si="1566"/>
        <v>0</v>
      </c>
      <c r="BF332" s="111">
        <f t="shared" si="1566"/>
        <v>0</v>
      </c>
      <c r="BG332" s="111">
        <f t="shared" si="1566"/>
        <v>0</v>
      </c>
      <c r="BH332" s="111">
        <f t="shared" si="1566"/>
        <v>0</v>
      </c>
      <c r="BI332" s="111">
        <f t="shared" si="1566"/>
        <v>0</v>
      </c>
      <c r="BJ332" s="53"/>
      <c r="BK332" s="53"/>
    </row>
    <row r="333" ht="10.5" customHeight="1">
      <c r="A333" s="107" t="str">
        <f t="shared" si="16"/>
        <v/>
      </c>
      <c r="B333" s="108" t="str">
        <f t="shared" si="17"/>
        <v>#N/A</v>
      </c>
      <c r="C333" s="109" t="str">
        <f t="shared" si="18"/>
        <v/>
      </c>
      <c r="D333" s="110"/>
      <c r="E333" s="111">
        <f t="shared" ref="E333:N333" si="1567">AN333+AZ333</f>
        <v>0</v>
      </c>
      <c r="F333" s="111">
        <f t="shared" si="1567"/>
        <v>0</v>
      </c>
      <c r="G333" s="111">
        <f t="shared" si="1567"/>
        <v>0</v>
      </c>
      <c r="H333" s="111">
        <f t="shared" si="1567"/>
        <v>0</v>
      </c>
      <c r="I333" s="111">
        <f t="shared" si="1567"/>
        <v>0</v>
      </c>
      <c r="J333" s="111">
        <f t="shared" si="1567"/>
        <v>0</v>
      </c>
      <c r="K333" s="111">
        <f t="shared" si="1567"/>
        <v>0</v>
      </c>
      <c r="L333" s="111">
        <f t="shared" si="1567"/>
        <v>0</v>
      </c>
      <c r="M333" s="111">
        <f t="shared" si="1567"/>
        <v>0</v>
      </c>
      <c r="N333" s="111">
        <f t="shared" si="1567"/>
        <v>0</v>
      </c>
      <c r="O333" s="112"/>
      <c r="P333" s="111">
        <f t="shared" si="11"/>
        <v>0</v>
      </c>
      <c r="Q333" s="111">
        <f t="shared" ref="Q333:Z333" si="1568">IF(E$10=0,0,ROUND(Q332-(E333-AB333),2))</f>
        <v>0</v>
      </c>
      <c r="R333" s="111">
        <f t="shared" si="1568"/>
        <v>0</v>
      </c>
      <c r="S333" s="111">
        <f t="shared" si="1568"/>
        <v>0</v>
      </c>
      <c r="T333" s="111">
        <f t="shared" si="1568"/>
        <v>0</v>
      </c>
      <c r="U333" s="111">
        <f t="shared" si="1568"/>
        <v>0</v>
      </c>
      <c r="V333" s="111">
        <f t="shared" si="1568"/>
        <v>0</v>
      </c>
      <c r="W333" s="111">
        <f t="shared" si="1568"/>
        <v>0</v>
      </c>
      <c r="X333" s="111">
        <f t="shared" si="1568"/>
        <v>0</v>
      </c>
      <c r="Y333" s="111">
        <f t="shared" si="1568"/>
        <v>0</v>
      </c>
      <c r="Z333" s="111">
        <f t="shared" si="1568"/>
        <v>0</v>
      </c>
      <c r="AA333" s="114"/>
      <c r="AB333" s="111">
        <f t="shared" ref="AB333:AK333" si="1569">ROUND(Q332*E$11/12,2)</f>
        <v>0</v>
      </c>
      <c r="AC333" s="111">
        <f t="shared" si="1569"/>
        <v>0</v>
      </c>
      <c r="AD333" s="111">
        <f t="shared" si="1569"/>
        <v>0</v>
      </c>
      <c r="AE333" s="111">
        <f t="shared" si="1569"/>
        <v>0</v>
      </c>
      <c r="AF333" s="111">
        <f t="shared" si="1569"/>
        <v>0</v>
      </c>
      <c r="AG333" s="111">
        <f t="shared" si="1569"/>
        <v>0</v>
      </c>
      <c r="AH333" s="111">
        <f t="shared" si="1569"/>
        <v>0</v>
      </c>
      <c r="AI333" s="111">
        <f t="shared" si="1569"/>
        <v>0</v>
      </c>
      <c r="AJ333" s="111">
        <f t="shared" si="1569"/>
        <v>0</v>
      </c>
      <c r="AK333" s="111">
        <f t="shared" si="1569"/>
        <v>0</v>
      </c>
      <c r="AL333" s="111">
        <f t="shared" si="22"/>
        <v>0</v>
      </c>
      <c r="AM333" s="115"/>
      <c r="AN333" s="111">
        <f t="shared" ref="AN333:AW333" si="1570">IF(Q332&gt;0,IF((Q332+AB333)&lt;E$12,Q332+AB333,E$12),0)</f>
        <v>0</v>
      </c>
      <c r="AO333" s="111">
        <f t="shared" si="1570"/>
        <v>0</v>
      </c>
      <c r="AP333" s="111">
        <f t="shared" si="1570"/>
        <v>0</v>
      </c>
      <c r="AQ333" s="111">
        <f t="shared" si="1570"/>
        <v>0</v>
      </c>
      <c r="AR333" s="111">
        <f t="shared" si="1570"/>
        <v>0</v>
      </c>
      <c r="AS333" s="111">
        <f t="shared" si="1570"/>
        <v>0</v>
      </c>
      <c r="AT333" s="111">
        <f t="shared" si="1570"/>
        <v>0</v>
      </c>
      <c r="AU333" s="111">
        <f t="shared" si="1570"/>
        <v>0</v>
      </c>
      <c r="AV333" s="111">
        <f t="shared" si="1570"/>
        <v>0</v>
      </c>
      <c r="AW333" s="111">
        <f t="shared" si="1570"/>
        <v>0</v>
      </c>
      <c r="AX333" s="111">
        <f t="shared" si="24"/>
        <v>0</v>
      </c>
      <c r="AY333" s="111"/>
      <c r="AZ333" s="113">
        <f t="shared" si="25"/>
        <v>0</v>
      </c>
      <c r="BA333" s="111">
        <f t="shared" ref="BA333:BI333" si="1571">IF(R332&lt;=0,0,IF($C333&lt;=SUM($AZ333:AZ333),0,IF(AO333+$C333-SUM($AZ333:AZ333)&gt;R332+AC333,R332+AC333-AO333,$C333-SUM($AZ333:AZ333))))</f>
        <v>0</v>
      </c>
      <c r="BB333" s="111">
        <f t="shared" si="1571"/>
        <v>0</v>
      </c>
      <c r="BC333" s="111">
        <f t="shared" si="1571"/>
        <v>0</v>
      </c>
      <c r="BD333" s="111">
        <f t="shared" si="1571"/>
        <v>0</v>
      </c>
      <c r="BE333" s="111">
        <f t="shared" si="1571"/>
        <v>0</v>
      </c>
      <c r="BF333" s="111">
        <f t="shared" si="1571"/>
        <v>0</v>
      </c>
      <c r="BG333" s="111">
        <f t="shared" si="1571"/>
        <v>0</v>
      </c>
      <c r="BH333" s="111">
        <f t="shared" si="1571"/>
        <v>0</v>
      </c>
      <c r="BI333" s="111">
        <f t="shared" si="1571"/>
        <v>0</v>
      </c>
      <c r="BJ333" s="53"/>
      <c r="BK333" s="53"/>
    </row>
    <row r="334" ht="10.5" customHeight="1">
      <c r="A334" s="107" t="str">
        <f t="shared" si="16"/>
        <v/>
      </c>
      <c r="B334" s="108" t="str">
        <f t="shared" si="17"/>
        <v>#N/A</v>
      </c>
      <c r="C334" s="109" t="str">
        <f t="shared" si="18"/>
        <v/>
      </c>
      <c r="D334" s="110"/>
      <c r="E334" s="111">
        <f t="shared" ref="E334:N334" si="1572">AN334+AZ334</f>
        <v>0</v>
      </c>
      <c r="F334" s="111">
        <f t="shared" si="1572"/>
        <v>0</v>
      </c>
      <c r="G334" s="111">
        <f t="shared" si="1572"/>
        <v>0</v>
      </c>
      <c r="H334" s="111">
        <f t="shared" si="1572"/>
        <v>0</v>
      </c>
      <c r="I334" s="111">
        <f t="shared" si="1572"/>
        <v>0</v>
      </c>
      <c r="J334" s="111">
        <f t="shared" si="1572"/>
        <v>0</v>
      </c>
      <c r="K334" s="111">
        <f t="shared" si="1572"/>
        <v>0</v>
      </c>
      <c r="L334" s="111">
        <f t="shared" si="1572"/>
        <v>0</v>
      </c>
      <c r="M334" s="111">
        <f t="shared" si="1572"/>
        <v>0</v>
      </c>
      <c r="N334" s="111">
        <f t="shared" si="1572"/>
        <v>0</v>
      </c>
      <c r="O334" s="112"/>
      <c r="P334" s="111">
        <f t="shared" si="11"/>
        <v>0</v>
      </c>
      <c r="Q334" s="111">
        <f t="shared" ref="Q334:Z334" si="1573">IF(E$10=0,0,ROUND(Q333-(E334-AB334),2))</f>
        <v>0</v>
      </c>
      <c r="R334" s="111">
        <f t="shared" si="1573"/>
        <v>0</v>
      </c>
      <c r="S334" s="111">
        <f t="shared" si="1573"/>
        <v>0</v>
      </c>
      <c r="T334" s="111">
        <f t="shared" si="1573"/>
        <v>0</v>
      </c>
      <c r="U334" s="111">
        <f t="shared" si="1573"/>
        <v>0</v>
      </c>
      <c r="V334" s="111">
        <f t="shared" si="1573"/>
        <v>0</v>
      </c>
      <c r="W334" s="111">
        <f t="shared" si="1573"/>
        <v>0</v>
      </c>
      <c r="X334" s="111">
        <f t="shared" si="1573"/>
        <v>0</v>
      </c>
      <c r="Y334" s="111">
        <f t="shared" si="1573"/>
        <v>0</v>
      </c>
      <c r="Z334" s="111">
        <f t="shared" si="1573"/>
        <v>0</v>
      </c>
      <c r="AA334" s="114"/>
      <c r="AB334" s="111">
        <f t="shared" ref="AB334:AK334" si="1574">ROUND(Q333*E$11/12,2)</f>
        <v>0</v>
      </c>
      <c r="AC334" s="111">
        <f t="shared" si="1574"/>
        <v>0</v>
      </c>
      <c r="AD334" s="111">
        <f t="shared" si="1574"/>
        <v>0</v>
      </c>
      <c r="AE334" s="111">
        <f t="shared" si="1574"/>
        <v>0</v>
      </c>
      <c r="AF334" s="111">
        <f t="shared" si="1574"/>
        <v>0</v>
      </c>
      <c r="AG334" s="111">
        <f t="shared" si="1574"/>
        <v>0</v>
      </c>
      <c r="AH334" s="111">
        <f t="shared" si="1574"/>
        <v>0</v>
      </c>
      <c r="AI334" s="111">
        <f t="shared" si="1574"/>
        <v>0</v>
      </c>
      <c r="AJ334" s="111">
        <f t="shared" si="1574"/>
        <v>0</v>
      </c>
      <c r="AK334" s="111">
        <f t="shared" si="1574"/>
        <v>0</v>
      </c>
      <c r="AL334" s="111">
        <f t="shared" si="22"/>
        <v>0</v>
      </c>
      <c r="AM334" s="115"/>
      <c r="AN334" s="111">
        <f t="shared" ref="AN334:AW334" si="1575">IF(Q333&gt;0,IF((Q333+AB334)&lt;E$12,Q333+AB334,E$12),0)</f>
        <v>0</v>
      </c>
      <c r="AO334" s="111">
        <f t="shared" si="1575"/>
        <v>0</v>
      </c>
      <c r="AP334" s="111">
        <f t="shared" si="1575"/>
        <v>0</v>
      </c>
      <c r="AQ334" s="111">
        <f t="shared" si="1575"/>
        <v>0</v>
      </c>
      <c r="AR334" s="111">
        <f t="shared" si="1575"/>
        <v>0</v>
      </c>
      <c r="AS334" s="111">
        <f t="shared" si="1575"/>
        <v>0</v>
      </c>
      <c r="AT334" s="111">
        <f t="shared" si="1575"/>
        <v>0</v>
      </c>
      <c r="AU334" s="111">
        <f t="shared" si="1575"/>
        <v>0</v>
      </c>
      <c r="AV334" s="111">
        <f t="shared" si="1575"/>
        <v>0</v>
      </c>
      <c r="AW334" s="111">
        <f t="shared" si="1575"/>
        <v>0</v>
      </c>
      <c r="AX334" s="111">
        <f t="shared" si="24"/>
        <v>0</v>
      </c>
      <c r="AY334" s="111"/>
      <c r="AZ334" s="113">
        <f t="shared" si="25"/>
        <v>0</v>
      </c>
      <c r="BA334" s="111">
        <f t="shared" ref="BA334:BI334" si="1576">IF(R333&lt;=0,0,IF($C334&lt;=SUM($AZ334:AZ334),0,IF(AO334+$C334-SUM($AZ334:AZ334)&gt;R333+AC334,R333+AC334-AO334,$C334-SUM($AZ334:AZ334))))</f>
        <v>0</v>
      </c>
      <c r="BB334" s="111">
        <f t="shared" si="1576"/>
        <v>0</v>
      </c>
      <c r="BC334" s="111">
        <f t="shared" si="1576"/>
        <v>0</v>
      </c>
      <c r="BD334" s="111">
        <f t="shared" si="1576"/>
        <v>0</v>
      </c>
      <c r="BE334" s="111">
        <f t="shared" si="1576"/>
        <v>0</v>
      </c>
      <c r="BF334" s="111">
        <f t="shared" si="1576"/>
        <v>0</v>
      </c>
      <c r="BG334" s="111">
        <f t="shared" si="1576"/>
        <v>0</v>
      </c>
      <c r="BH334" s="111">
        <f t="shared" si="1576"/>
        <v>0</v>
      </c>
      <c r="BI334" s="111">
        <f t="shared" si="1576"/>
        <v>0</v>
      </c>
      <c r="BJ334" s="53"/>
      <c r="BK334" s="53"/>
    </row>
    <row r="335" ht="10.5" customHeight="1">
      <c r="A335" s="107" t="str">
        <f t="shared" si="16"/>
        <v/>
      </c>
      <c r="B335" s="108" t="str">
        <f t="shared" si="17"/>
        <v>#N/A</v>
      </c>
      <c r="C335" s="109" t="str">
        <f t="shared" si="18"/>
        <v/>
      </c>
      <c r="D335" s="110"/>
      <c r="E335" s="111">
        <f t="shared" ref="E335:N335" si="1577">AN335+AZ335</f>
        <v>0</v>
      </c>
      <c r="F335" s="111">
        <f t="shared" si="1577"/>
        <v>0</v>
      </c>
      <c r="G335" s="111">
        <f t="shared" si="1577"/>
        <v>0</v>
      </c>
      <c r="H335" s="111">
        <f t="shared" si="1577"/>
        <v>0</v>
      </c>
      <c r="I335" s="111">
        <f t="shared" si="1577"/>
        <v>0</v>
      </c>
      <c r="J335" s="111">
        <f t="shared" si="1577"/>
        <v>0</v>
      </c>
      <c r="K335" s="111">
        <f t="shared" si="1577"/>
        <v>0</v>
      </c>
      <c r="L335" s="111">
        <f t="shared" si="1577"/>
        <v>0</v>
      </c>
      <c r="M335" s="111">
        <f t="shared" si="1577"/>
        <v>0</v>
      </c>
      <c r="N335" s="111">
        <f t="shared" si="1577"/>
        <v>0</v>
      </c>
      <c r="O335" s="112"/>
      <c r="P335" s="111">
        <f t="shared" si="11"/>
        <v>0</v>
      </c>
      <c r="Q335" s="111">
        <f t="shared" ref="Q335:Z335" si="1578">IF(E$10=0,0,ROUND(Q334-(E335-AB335),2))</f>
        <v>0</v>
      </c>
      <c r="R335" s="111">
        <f t="shared" si="1578"/>
        <v>0</v>
      </c>
      <c r="S335" s="111">
        <f t="shared" si="1578"/>
        <v>0</v>
      </c>
      <c r="T335" s="111">
        <f t="shared" si="1578"/>
        <v>0</v>
      </c>
      <c r="U335" s="111">
        <f t="shared" si="1578"/>
        <v>0</v>
      </c>
      <c r="V335" s="111">
        <f t="shared" si="1578"/>
        <v>0</v>
      </c>
      <c r="W335" s="111">
        <f t="shared" si="1578"/>
        <v>0</v>
      </c>
      <c r="X335" s="111">
        <f t="shared" si="1578"/>
        <v>0</v>
      </c>
      <c r="Y335" s="111">
        <f t="shared" si="1578"/>
        <v>0</v>
      </c>
      <c r="Z335" s="111">
        <f t="shared" si="1578"/>
        <v>0</v>
      </c>
      <c r="AA335" s="114"/>
      <c r="AB335" s="111">
        <f t="shared" ref="AB335:AK335" si="1579">ROUND(Q334*E$11/12,2)</f>
        <v>0</v>
      </c>
      <c r="AC335" s="111">
        <f t="shared" si="1579"/>
        <v>0</v>
      </c>
      <c r="AD335" s="111">
        <f t="shared" si="1579"/>
        <v>0</v>
      </c>
      <c r="AE335" s="111">
        <f t="shared" si="1579"/>
        <v>0</v>
      </c>
      <c r="AF335" s="111">
        <f t="shared" si="1579"/>
        <v>0</v>
      </c>
      <c r="AG335" s="111">
        <f t="shared" si="1579"/>
        <v>0</v>
      </c>
      <c r="AH335" s="111">
        <f t="shared" si="1579"/>
        <v>0</v>
      </c>
      <c r="AI335" s="111">
        <f t="shared" si="1579"/>
        <v>0</v>
      </c>
      <c r="AJ335" s="111">
        <f t="shared" si="1579"/>
        <v>0</v>
      </c>
      <c r="AK335" s="111">
        <f t="shared" si="1579"/>
        <v>0</v>
      </c>
      <c r="AL335" s="111">
        <f t="shared" si="22"/>
        <v>0</v>
      </c>
      <c r="AM335" s="115"/>
      <c r="AN335" s="111">
        <f t="shared" ref="AN335:AW335" si="1580">IF(Q334&gt;0,IF((Q334+AB335)&lt;E$12,Q334+AB335,E$12),0)</f>
        <v>0</v>
      </c>
      <c r="AO335" s="111">
        <f t="shared" si="1580"/>
        <v>0</v>
      </c>
      <c r="AP335" s="111">
        <f t="shared" si="1580"/>
        <v>0</v>
      </c>
      <c r="AQ335" s="111">
        <f t="shared" si="1580"/>
        <v>0</v>
      </c>
      <c r="AR335" s="111">
        <f t="shared" si="1580"/>
        <v>0</v>
      </c>
      <c r="AS335" s="111">
        <f t="shared" si="1580"/>
        <v>0</v>
      </c>
      <c r="AT335" s="111">
        <f t="shared" si="1580"/>
        <v>0</v>
      </c>
      <c r="AU335" s="111">
        <f t="shared" si="1580"/>
        <v>0</v>
      </c>
      <c r="AV335" s="111">
        <f t="shared" si="1580"/>
        <v>0</v>
      </c>
      <c r="AW335" s="111">
        <f t="shared" si="1580"/>
        <v>0</v>
      </c>
      <c r="AX335" s="111">
        <f t="shared" si="24"/>
        <v>0</v>
      </c>
      <c r="AY335" s="111"/>
      <c r="AZ335" s="113">
        <f t="shared" si="25"/>
        <v>0</v>
      </c>
      <c r="BA335" s="111">
        <f t="shared" ref="BA335:BI335" si="1581">IF(R334&lt;=0,0,IF($C335&lt;=SUM($AZ335:AZ335),0,IF(AO335+$C335-SUM($AZ335:AZ335)&gt;R334+AC335,R334+AC335-AO335,$C335-SUM($AZ335:AZ335))))</f>
        <v>0</v>
      </c>
      <c r="BB335" s="111">
        <f t="shared" si="1581"/>
        <v>0</v>
      </c>
      <c r="BC335" s="111">
        <f t="shared" si="1581"/>
        <v>0</v>
      </c>
      <c r="BD335" s="111">
        <f t="shared" si="1581"/>
        <v>0</v>
      </c>
      <c r="BE335" s="111">
        <f t="shared" si="1581"/>
        <v>0</v>
      </c>
      <c r="BF335" s="111">
        <f t="shared" si="1581"/>
        <v>0</v>
      </c>
      <c r="BG335" s="111">
        <f t="shared" si="1581"/>
        <v>0</v>
      </c>
      <c r="BH335" s="111">
        <f t="shared" si="1581"/>
        <v>0</v>
      </c>
      <c r="BI335" s="111">
        <f t="shared" si="1581"/>
        <v>0</v>
      </c>
      <c r="BJ335" s="53"/>
      <c r="BK335" s="53"/>
    </row>
    <row r="336" ht="10.5" customHeight="1">
      <c r="A336" s="107" t="str">
        <f t="shared" si="16"/>
        <v/>
      </c>
      <c r="B336" s="108" t="str">
        <f t="shared" si="17"/>
        <v>#N/A</v>
      </c>
      <c r="C336" s="109" t="str">
        <f t="shared" si="18"/>
        <v/>
      </c>
      <c r="D336" s="110"/>
      <c r="E336" s="111">
        <f t="shared" ref="E336:N336" si="1582">AN336+AZ336</f>
        <v>0</v>
      </c>
      <c r="F336" s="111">
        <f t="shared" si="1582"/>
        <v>0</v>
      </c>
      <c r="G336" s="111">
        <f t="shared" si="1582"/>
        <v>0</v>
      </c>
      <c r="H336" s="111">
        <f t="shared" si="1582"/>
        <v>0</v>
      </c>
      <c r="I336" s="111">
        <f t="shared" si="1582"/>
        <v>0</v>
      </c>
      <c r="J336" s="111">
        <f t="shared" si="1582"/>
        <v>0</v>
      </c>
      <c r="K336" s="111">
        <f t="shared" si="1582"/>
        <v>0</v>
      </c>
      <c r="L336" s="111">
        <f t="shared" si="1582"/>
        <v>0</v>
      </c>
      <c r="M336" s="111">
        <f t="shared" si="1582"/>
        <v>0</v>
      </c>
      <c r="N336" s="111">
        <f t="shared" si="1582"/>
        <v>0</v>
      </c>
      <c r="O336" s="112"/>
      <c r="P336" s="111">
        <f t="shared" si="11"/>
        <v>0</v>
      </c>
      <c r="Q336" s="111">
        <f t="shared" ref="Q336:Z336" si="1583">IF(E$10=0,0,ROUND(Q335-(E336-AB336),2))</f>
        <v>0</v>
      </c>
      <c r="R336" s="111">
        <f t="shared" si="1583"/>
        <v>0</v>
      </c>
      <c r="S336" s="111">
        <f t="shared" si="1583"/>
        <v>0</v>
      </c>
      <c r="T336" s="111">
        <f t="shared" si="1583"/>
        <v>0</v>
      </c>
      <c r="U336" s="111">
        <f t="shared" si="1583"/>
        <v>0</v>
      </c>
      <c r="V336" s="111">
        <f t="shared" si="1583"/>
        <v>0</v>
      </c>
      <c r="W336" s="111">
        <f t="shared" si="1583"/>
        <v>0</v>
      </c>
      <c r="X336" s="111">
        <f t="shared" si="1583"/>
        <v>0</v>
      </c>
      <c r="Y336" s="111">
        <f t="shared" si="1583"/>
        <v>0</v>
      </c>
      <c r="Z336" s="111">
        <f t="shared" si="1583"/>
        <v>0</v>
      </c>
      <c r="AA336" s="114"/>
      <c r="AB336" s="111">
        <f t="shared" ref="AB336:AK336" si="1584">ROUND(Q335*E$11/12,2)</f>
        <v>0</v>
      </c>
      <c r="AC336" s="111">
        <f t="shared" si="1584"/>
        <v>0</v>
      </c>
      <c r="AD336" s="111">
        <f t="shared" si="1584"/>
        <v>0</v>
      </c>
      <c r="AE336" s="111">
        <f t="shared" si="1584"/>
        <v>0</v>
      </c>
      <c r="AF336" s="111">
        <f t="shared" si="1584"/>
        <v>0</v>
      </c>
      <c r="AG336" s="111">
        <f t="shared" si="1584"/>
        <v>0</v>
      </c>
      <c r="AH336" s="111">
        <f t="shared" si="1584"/>
        <v>0</v>
      </c>
      <c r="AI336" s="111">
        <f t="shared" si="1584"/>
        <v>0</v>
      </c>
      <c r="AJ336" s="111">
        <f t="shared" si="1584"/>
        <v>0</v>
      </c>
      <c r="AK336" s="111">
        <f t="shared" si="1584"/>
        <v>0</v>
      </c>
      <c r="AL336" s="111">
        <f t="shared" si="22"/>
        <v>0</v>
      </c>
      <c r="AM336" s="115"/>
      <c r="AN336" s="111">
        <f t="shared" ref="AN336:AW336" si="1585">IF(Q335&gt;0,IF((Q335+AB336)&lt;E$12,Q335+AB336,E$12),0)</f>
        <v>0</v>
      </c>
      <c r="AO336" s="111">
        <f t="shared" si="1585"/>
        <v>0</v>
      </c>
      <c r="AP336" s="111">
        <f t="shared" si="1585"/>
        <v>0</v>
      </c>
      <c r="AQ336" s="111">
        <f t="shared" si="1585"/>
        <v>0</v>
      </c>
      <c r="AR336" s="111">
        <f t="shared" si="1585"/>
        <v>0</v>
      </c>
      <c r="AS336" s="111">
        <f t="shared" si="1585"/>
        <v>0</v>
      </c>
      <c r="AT336" s="111">
        <f t="shared" si="1585"/>
        <v>0</v>
      </c>
      <c r="AU336" s="111">
        <f t="shared" si="1585"/>
        <v>0</v>
      </c>
      <c r="AV336" s="111">
        <f t="shared" si="1585"/>
        <v>0</v>
      </c>
      <c r="AW336" s="111">
        <f t="shared" si="1585"/>
        <v>0</v>
      </c>
      <c r="AX336" s="111">
        <f t="shared" si="24"/>
        <v>0</v>
      </c>
      <c r="AY336" s="111"/>
      <c r="AZ336" s="113">
        <f t="shared" si="25"/>
        <v>0</v>
      </c>
      <c r="BA336" s="111">
        <f t="shared" ref="BA336:BI336" si="1586">IF(R335&lt;=0,0,IF($C336&lt;=SUM($AZ336:AZ336),0,IF(AO336+$C336-SUM($AZ336:AZ336)&gt;R335+AC336,R335+AC336-AO336,$C336-SUM($AZ336:AZ336))))</f>
        <v>0</v>
      </c>
      <c r="BB336" s="111">
        <f t="shared" si="1586"/>
        <v>0</v>
      </c>
      <c r="BC336" s="111">
        <f t="shared" si="1586"/>
        <v>0</v>
      </c>
      <c r="BD336" s="111">
        <f t="shared" si="1586"/>
        <v>0</v>
      </c>
      <c r="BE336" s="111">
        <f t="shared" si="1586"/>
        <v>0</v>
      </c>
      <c r="BF336" s="111">
        <f t="shared" si="1586"/>
        <v>0</v>
      </c>
      <c r="BG336" s="111">
        <f t="shared" si="1586"/>
        <v>0</v>
      </c>
      <c r="BH336" s="111">
        <f t="shared" si="1586"/>
        <v>0</v>
      </c>
      <c r="BI336" s="111">
        <f t="shared" si="1586"/>
        <v>0</v>
      </c>
      <c r="BJ336" s="53"/>
      <c r="BK336" s="53"/>
    </row>
    <row r="337" ht="10.5" customHeight="1">
      <c r="A337" s="107" t="str">
        <f t="shared" si="16"/>
        <v/>
      </c>
      <c r="B337" s="108" t="str">
        <f t="shared" si="17"/>
        <v>#N/A</v>
      </c>
      <c r="C337" s="109" t="str">
        <f t="shared" si="18"/>
        <v/>
      </c>
      <c r="D337" s="110"/>
      <c r="E337" s="111">
        <f t="shared" ref="E337:N337" si="1587">AN337+AZ337</f>
        <v>0</v>
      </c>
      <c r="F337" s="111">
        <f t="shared" si="1587"/>
        <v>0</v>
      </c>
      <c r="G337" s="111">
        <f t="shared" si="1587"/>
        <v>0</v>
      </c>
      <c r="H337" s="111">
        <f t="shared" si="1587"/>
        <v>0</v>
      </c>
      <c r="I337" s="111">
        <f t="shared" si="1587"/>
        <v>0</v>
      </c>
      <c r="J337" s="111">
        <f t="shared" si="1587"/>
        <v>0</v>
      </c>
      <c r="K337" s="111">
        <f t="shared" si="1587"/>
        <v>0</v>
      </c>
      <c r="L337" s="111">
        <f t="shared" si="1587"/>
        <v>0</v>
      </c>
      <c r="M337" s="111">
        <f t="shared" si="1587"/>
        <v>0</v>
      </c>
      <c r="N337" s="111">
        <f t="shared" si="1587"/>
        <v>0</v>
      </c>
      <c r="O337" s="112"/>
      <c r="P337" s="111">
        <f t="shared" si="11"/>
        <v>0</v>
      </c>
      <c r="Q337" s="111">
        <f t="shared" ref="Q337:Z337" si="1588">IF(E$10=0,0,ROUND(Q336-(E337-AB337),2))</f>
        <v>0</v>
      </c>
      <c r="R337" s="111">
        <f t="shared" si="1588"/>
        <v>0</v>
      </c>
      <c r="S337" s="111">
        <f t="shared" si="1588"/>
        <v>0</v>
      </c>
      <c r="T337" s="111">
        <f t="shared" si="1588"/>
        <v>0</v>
      </c>
      <c r="U337" s="111">
        <f t="shared" si="1588"/>
        <v>0</v>
      </c>
      <c r="V337" s="111">
        <f t="shared" si="1588"/>
        <v>0</v>
      </c>
      <c r="W337" s="111">
        <f t="shared" si="1588"/>
        <v>0</v>
      </c>
      <c r="X337" s="111">
        <f t="shared" si="1588"/>
        <v>0</v>
      </c>
      <c r="Y337" s="111">
        <f t="shared" si="1588"/>
        <v>0</v>
      </c>
      <c r="Z337" s="111">
        <f t="shared" si="1588"/>
        <v>0</v>
      </c>
      <c r="AA337" s="114"/>
      <c r="AB337" s="111">
        <f t="shared" ref="AB337:AK337" si="1589">ROUND(Q336*E$11/12,2)</f>
        <v>0</v>
      </c>
      <c r="AC337" s="111">
        <f t="shared" si="1589"/>
        <v>0</v>
      </c>
      <c r="AD337" s="111">
        <f t="shared" si="1589"/>
        <v>0</v>
      </c>
      <c r="AE337" s="111">
        <f t="shared" si="1589"/>
        <v>0</v>
      </c>
      <c r="AF337" s="111">
        <f t="shared" si="1589"/>
        <v>0</v>
      </c>
      <c r="AG337" s="111">
        <f t="shared" si="1589"/>
        <v>0</v>
      </c>
      <c r="AH337" s="111">
        <f t="shared" si="1589"/>
        <v>0</v>
      </c>
      <c r="AI337" s="111">
        <f t="shared" si="1589"/>
        <v>0</v>
      </c>
      <c r="AJ337" s="111">
        <f t="shared" si="1589"/>
        <v>0</v>
      </c>
      <c r="AK337" s="111">
        <f t="shared" si="1589"/>
        <v>0</v>
      </c>
      <c r="AL337" s="111">
        <f t="shared" si="22"/>
        <v>0</v>
      </c>
      <c r="AM337" s="115"/>
      <c r="AN337" s="111">
        <f t="shared" ref="AN337:AW337" si="1590">IF(Q336&gt;0,IF((Q336+AB337)&lt;E$12,Q336+AB337,E$12),0)</f>
        <v>0</v>
      </c>
      <c r="AO337" s="111">
        <f t="shared" si="1590"/>
        <v>0</v>
      </c>
      <c r="AP337" s="111">
        <f t="shared" si="1590"/>
        <v>0</v>
      </c>
      <c r="AQ337" s="111">
        <f t="shared" si="1590"/>
        <v>0</v>
      </c>
      <c r="AR337" s="111">
        <f t="shared" si="1590"/>
        <v>0</v>
      </c>
      <c r="AS337" s="111">
        <f t="shared" si="1590"/>
        <v>0</v>
      </c>
      <c r="AT337" s="111">
        <f t="shared" si="1590"/>
        <v>0</v>
      </c>
      <c r="AU337" s="111">
        <f t="shared" si="1590"/>
        <v>0</v>
      </c>
      <c r="AV337" s="111">
        <f t="shared" si="1590"/>
        <v>0</v>
      </c>
      <c r="AW337" s="111">
        <f t="shared" si="1590"/>
        <v>0</v>
      </c>
      <c r="AX337" s="111">
        <f t="shared" si="24"/>
        <v>0</v>
      </c>
      <c r="AY337" s="111"/>
      <c r="AZ337" s="113">
        <f t="shared" si="25"/>
        <v>0</v>
      </c>
      <c r="BA337" s="111">
        <f t="shared" ref="BA337:BI337" si="1591">IF(R336&lt;=0,0,IF($C337&lt;=SUM($AZ337:AZ337),0,IF(AO337+$C337-SUM($AZ337:AZ337)&gt;R336+AC337,R336+AC337-AO337,$C337-SUM($AZ337:AZ337))))</f>
        <v>0</v>
      </c>
      <c r="BB337" s="111">
        <f t="shared" si="1591"/>
        <v>0</v>
      </c>
      <c r="BC337" s="111">
        <f t="shared" si="1591"/>
        <v>0</v>
      </c>
      <c r="BD337" s="111">
        <f t="shared" si="1591"/>
        <v>0</v>
      </c>
      <c r="BE337" s="111">
        <f t="shared" si="1591"/>
        <v>0</v>
      </c>
      <c r="BF337" s="111">
        <f t="shared" si="1591"/>
        <v>0</v>
      </c>
      <c r="BG337" s="111">
        <f t="shared" si="1591"/>
        <v>0</v>
      </c>
      <c r="BH337" s="111">
        <f t="shared" si="1591"/>
        <v>0</v>
      </c>
      <c r="BI337" s="111">
        <f t="shared" si="1591"/>
        <v>0</v>
      </c>
      <c r="BJ337" s="53"/>
      <c r="BK337" s="53"/>
    </row>
    <row r="338" ht="10.5" customHeight="1">
      <c r="A338" s="107" t="str">
        <f t="shared" si="16"/>
        <v/>
      </c>
      <c r="B338" s="108" t="str">
        <f t="shared" si="17"/>
        <v>#N/A</v>
      </c>
      <c r="C338" s="109" t="str">
        <f t="shared" si="18"/>
        <v/>
      </c>
      <c r="D338" s="110"/>
      <c r="E338" s="111">
        <f t="shared" ref="E338:N338" si="1592">AN338+AZ338</f>
        <v>0</v>
      </c>
      <c r="F338" s="111">
        <f t="shared" si="1592"/>
        <v>0</v>
      </c>
      <c r="G338" s="111">
        <f t="shared" si="1592"/>
        <v>0</v>
      </c>
      <c r="H338" s="111">
        <f t="shared" si="1592"/>
        <v>0</v>
      </c>
      <c r="I338" s="111">
        <f t="shared" si="1592"/>
        <v>0</v>
      </c>
      <c r="J338" s="111">
        <f t="shared" si="1592"/>
        <v>0</v>
      </c>
      <c r="K338" s="111">
        <f t="shared" si="1592"/>
        <v>0</v>
      </c>
      <c r="L338" s="111">
        <f t="shared" si="1592"/>
        <v>0</v>
      </c>
      <c r="M338" s="111">
        <f t="shared" si="1592"/>
        <v>0</v>
      </c>
      <c r="N338" s="111">
        <f t="shared" si="1592"/>
        <v>0</v>
      </c>
      <c r="O338" s="112"/>
      <c r="P338" s="111">
        <f t="shared" si="11"/>
        <v>0</v>
      </c>
      <c r="Q338" s="111">
        <f t="shared" ref="Q338:Z338" si="1593">IF(E$10=0,0,ROUND(Q337-(E338-AB338),2))</f>
        <v>0</v>
      </c>
      <c r="R338" s="111">
        <f t="shared" si="1593"/>
        <v>0</v>
      </c>
      <c r="S338" s="111">
        <f t="shared" si="1593"/>
        <v>0</v>
      </c>
      <c r="T338" s="111">
        <f t="shared" si="1593"/>
        <v>0</v>
      </c>
      <c r="U338" s="111">
        <f t="shared" si="1593"/>
        <v>0</v>
      </c>
      <c r="V338" s="111">
        <f t="shared" si="1593"/>
        <v>0</v>
      </c>
      <c r="W338" s="111">
        <f t="shared" si="1593"/>
        <v>0</v>
      </c>
      <c r="X338" s="111">
        <f t="shared" si="1593"/>
        <v>0</v>
      </c>
      <c r="Y338" s="111">
        <f t="shared" si="1593"/>
        <v>0</v>
      </c>
      <c r="Z338" s="111">
        <f t="shared" si="1593"/>
        <v>0</v>
      </c>
      <c r="AA338" s="114"/>
      <c r="AB338" s="111">
        <f t="shared" ref="AB338:AK338" si="1594">ROUND(Q337*E$11/12,2)</f>
        <v>0</v>
      </c>
      <c r="AC338" s="111">
        <f t="shared" si="1594"/>
        <v>0</v>
      </c>
      <c r="AD338" s="111">
        <f t="shared" si="1594"/>
        <v>0</v>
      </c>
      <c r="AE338" s="111">
        <f t="shared" si="1594"/>
        <v>0</v>
      </c>
      <c r="AF338" s="111">
        <f t="shared" si="1594"/>
        <v>0</v>
      </c>
      <c r="AG338" s="111">
        <f t="shared" si="1594"/>
        <v>0</v>
      </c>
      <c r="AH338" s="111">
        <f t="shared" si="1594"/>
        <v>0</v>
      </c>
      <c r="AI338" s="111">
        <f t="shared" si="1594"/>
        <v>0</v>
      </c>
      <c r="AJ338" s="111">
        <f t="shared" si="1594"/>
        <v>0</v>
      </c>
      <c r="AK338" s="111">
        <f t="shared" si="1594"/>
        <v>0</v>
      </c>
      <c r="AL338" s="111">
        <f t="shared" si="22"/>
        <v>0</v>
      </c>
      <c r="AM338" s="115"/>
      <c r="AN338" s="111">
        <f t="shared" ref="AN338:AW338" si="1595">IF(Q337&gt;0,IF((Q337+AB338)&lt;E$12,Q337+AB338,E$12),0)</f>
        <v>0</v>
      </c>
      <c r="AO338" s="111">
        <f t="shared" si="1595"/>
        <v>0</v>
      </c>
      <c r="AP338" s="111">
        <f t="shared" si="1595"/>
        <v>0</v>
      </c>
      <c r="AQ338" s="111">
        <f t="shared" si="1595"/>
        <v>0</v>
      </c>
      <c r="AR338" s="111">
        <f t="shared" si="1595"/>
        <v>0</v>
      </c>
      <c r="AS338" s="111">
        <f t="shared" si="1595"/>
        <v>0</v>
      </c>
      <c r="AT338" s="111">
        <f t="shared" si="1595"/>
        <v>0</v>
      </c>
      <c r="AU338" s="111">
        <f t="shared" si="1595"/>
        <v>0</v>
      </c>
      <c r="AV338" s="111">
        <f t="shared" si="1595"/>
        <v>0</v>
      </c>
      <c r="AW338" s="111">
        <f t="shared" si="1595"/>
        <v>0</v>
      </c>
      <c r="AX338" s="111">
        <f t="shared" si="24"/>
        <v>0</v>
      </c>
      <c r="AY338" s="111"/>
      <c r="AZ338" s="113">
        <f t="shared" si="25"/>
        <v>0</v>
      </c>
      <c r="BA338" s="111">
        <f t="shared" ref="BA338:BI338" si="1596">IF(R337&lt;=0,0,IF($C338&lt;=SUM($AZ338:AZ338),0,IF(AO338+$C338-SUM($AZ338:AZ338)&gt;R337+AC338,R337+AC338-AO338,$C338-SUM($AZ338:AZ338))))</f>
        <v>0</v>
      </c>
      <c r="BB338" s="111">
        <f t="shared" si="1596"/>
        <v>0</v>
      </c>
      <c r="BC338" s="111">
        <f t="shared" si="1596"/>
        <v>0</v>
      </c>
      <c r="BD338" s="111">
        <f t="shared" si="1596"/>
        <v>0</v>
      </c>
      <c r="BE338" s="111">
        <f t="shared" si="1596"/>
        <v>0</v>
      </c>
      <c r="BF338" s="111">
        <f t="shared" si="1596"/>
        <v>0</v>
      </c>
      <c r="BG338" s="111">
        <f t="shared" si="1596"/>
        <v>0</v>
      </c>
      <c r="BH338" s="111">
        <f t="shared" si="1596"/>
        <v>0</v>
      </c>
      <c r="BI338" s="111">
        <f t="shared" si="1596"/>
        <v>0</v>
      </c>
      <c r="BJ338" s="53"/>
      <c r="BK338" s="53"/>
    </row>
    <row r="339" ht="10.5" customHeight="1">
      <c r="A339" s="107" t="str">
        <f t="shared" si="16"/>
        <v/>
      </c>
      <c r="B339" s="108" t="str">
        <f t="shared" si="17"/>
        <v>#N/A</v>
      </c>
      <c r="C339" s="109" t="str">
        <f t="shared" si="18"/>
        <v/>
      </c>
      <c r="D339" s="110"/>
      <c r="E339" s="111">
        <f t="shared" ref="E339:N339" si="1597">AN339+AZ339</f>
        <v>0</v>
      </c>
      <c r="F339" s="111">
        <f t="shared" si="1597"/>
        <v>0</v>
      </c>
      <c r="G339" s="111">
        <f t="shared" si="1597"/>
        <v>0</v>
      </c>
      <c r="H339" s="111">
        <f t="shared" si="1597"/>
        <v>0</v>
      </c>
      <c r="I339" s="111">
        <f t="shared" si="1597"/>
        <v>0</v>
      </c>
      <c r="J339" s="111">
        <f t="shared" si="1597"/>
        <v>0</v>
      </c>
      <c r="K339" s="111">
        <f t="shared" si="1597"/>
        <v>0</v>
      </c>
      <c r="L339" s="111">
        <f t="shared" si="1597"/>
        <v>0</v>
      </c>
      <c r="M339" s="111">
        <f t="shared" si="1597"/>
        <v>0</v>
      </c>
      <c r="N339" s="111">
        <f t="shared" si="1597"/>
        <v>0</v>
      </c>
      <c r="O339" s="112"/>
      <c r="P339" s="111">
        <f t="shared" si="11"/>
        <v>0</v>
      </c>
      <c r="Q339" s="111">
        <f t="shared" ref="Q339:Z339" si="1598">IF(E$10=0,0,ROUND(Q338-(E339-AB339),2))</f>
        <v>0</v>
      </c>
      <c r="R339" s="111">
        <f t="shared" si="1598"/>
        <v>0</v>
      </c>
      <c r="S339" s="111">
        <f t="shared" si="1598"/>
        <v>0</v>
      </c>
      <c r="T339" s="111">
        <f t="shared" si="1598"/>
        <v>0</v>
      </c>
      <c r="U339" s="111">
        <f t="shared" si="1598"/>
        <v>0</v>
      </c>
      <c r="V339" s="111">
        <f t="shared" si="1598"/>
        <v>0</v>
      </c>
      <c r="W339" s="111">
        <f t="shared" si="1598"/>
        <v>0</v>
      </c>
      <c r="X339" s="111">
        <f t="shared" si="1598"/>
        <v>0</v>
      </c>
      <c r="Y339" s="111">
        <f t="shared" si="1598"/>
        <v>0</v>
      </c>
      <c r="Z339" s="111">
        <f t="shared" si="1598"/>
        <v>0</v>
      </c>
      <c r="AA339" s="114"/>
      <c r="AB339" s="111">
        <f t="shared" ref="AB339:AK339" si="1599">ROUND(Q338*E$11/12,2)</f>
        <v>0</v>
      </c>
      <c r="AC339" s="111">
        <f t="shared" si="1599"/>
        <v>0</v>
      </c>
      <c r="AD339" s="111">
        <f t="shared" si="1599"/>
        <v>0</v>
      </c>
      <c r="AE339" s="111">
        <f t="shared" si="1599"/>
        <v>0</v>
      </c>
      <c r="AF339" s="111">
        <f t="shared" si="1599"/>
        <v>0</v>
      </c>
      <c r="AG339" s="111">
        <f t="shared" si="1599"/>
        <v>0</v>
      </c>
      <c r="AH339" s="111">
        <f t="shared" si="1599"/>
        <v>0</v>
      </c>
      <c r="AI339" s="111">
        <f t="shared" si="1599"/>
        <v>0</v>
      </c>
      <c r="AJ339" s="111">
        <f t="shared" si="1599"/>
        <v>0</v>
      </c>
      <c r="AK339" s="111">
        <f t="shared" si="1599"/>
        <v>0</v>
      </c>
      <c r="AL339" s="111">
        <f t="shared" si="22"/>
        <v>0</v>
      </c>
      <c r="AM339" s="115"/>
      <c r="AN339" s="111">
        <f t="shared" ref="AN339:AW339" si="1600">IF(Q338&gt;0,IF((Q338+AB339)&lt;E$12,Q338+AB339,E$12),0)</f>
        <v>0</v>
      </c>
      <c r="AO339" s="111">
        <f t="shared" si="1600"/>
        <v>0</v>
      </c>
      <c r="AP339" s="111">
        <f t="shared" si="1600"/>
        <v>0</v>
      </c>
      <c r="AQ339" s="111">
        <f t="shared" si="1600"/>
        <v>0</v>
      </c>
      <c r="AR339" s="111">
        <f t="shared" si="1600"/>
        <v>0</v>
      </c>
      <c r="AS339" s="111">
        <f t="shared" si="1600"/>
        <v>0</v>
      </c>
      <c r="AT339" s="111">
        <f t="shared" si="1600"/>
        <v>0</v>
      </c>
      <c r="AU339" s="111">
        <f t="shared" si="1600"/>
        <v>0</v>
      </c>
      <c r="AV339" s="111">
        <f t="shared" si="1600"/>
        <v>0</v>
      </c>
      <c r="AW339" s="111">
        <f t="shared" si="1600"/>
        <v>0</v>
      </c>
      <c r="AX339" s="111">
        <f t="shared" si="24"/>
        <v>0</v>
      </c>
      <c r="AY339" s="111"/>
      <c r="AZ339" s="113">
        <f t="shared" si="25"/>
        <v>0</v>
      </c>
      <c r="BA339" s="111">
        <f t="shared" ref="BA339:BI339" si="1601">IF(R338&lt;=0,0,IF($C339&lt;=SUM($AZ339:AZ339),0,IF(AO339+$C339-SUM($AZ339:AZ339)&gt;R338+AC339,R338+AC339-AO339,$C339-SUM($AZ339:AZ339))))</f>
        <v>0</v>
      </c>
      <c r="BB339" s="111">
        <f t="shared" si="1601"/>
        <v>0</v>
      </c>
      <c r="BC339" s="111">
        <f t="shared" si="1601"/>
        <v>0</v>
      </c>
      <c r="BD339" s="111">
        <f t="shared" si="1601"/>
        <v>0</v>
      </c>
      <c r="BE339" s="111">
        <f t="shared" si="1601"/>
        <v>0</v>
      </c>
      <c r="BF339" s="111">
        <f t="shared" si="1601"/>
        <v>0</v>
      </c>
      <c r="BG339" s="111">
        <f t="shared" si="1601"/>
        <v>0</v>
      </c>
      <c r="BH339" s="111">
        <f t="shared" si="1601"/>
        <v>0</v>
      </c>
      <c r="BI339" s="111">
        <f t="shared" si="1601"/>
        <v>0</v>
      </c>
      <c r="BJ339" s="53"/>
      <c r="BK339" s="53"/>
    </row>
    <row r="340" ht="10.5" customHeight="1">
      <c r="A340" s="107" t="str">
        <f t="shared" si="16"/>
        <v/>
      </c>
      <c r="B340" s="108" t="str">
        <f t="shared" si="17"/>
        <v>#N/A</v>
      </c>
      <c r="C340" s="109" t="str">
        <f t="shared" si="18"/>
        <v/>
      </c>
      <c r="D340" s="110"/>
      <c r="E340" s="111">
        <f t="shared" ref="E340:N340" si="1602">AN340+AZ340</f>
        <v>0</v>
      </c>
      <c r="F340" s="111">
        <f t="shared" si="1602"/>
        <v>0</v>
      </c>
      <c r="G340" s="111">
        <f t="shared" si="1602"/>
        <v>0</v>
      </c>
      <c r="H340" s="111">
        <f t="shared" si="1602"/>
        <v>0</v>
      </c>
      <c r="I340" s="111">
        <f t="shared" si="1602"/>
        <v>0</v>
      </c>
      <c r="J340" s="111">
        <f t="shared" si="1602"/>
        <v>0</v>
      </c>
      <c r="K340" s="111">
        <f t="shared" si="1602"/>
        <v>0</v>
      </c>
      <c r="L340" s="111">
        <f t="shared" si="1602"/>
        <v>0</v>
      </c>
      <c r="M340" s="111">
        <f t="shared" si="1602"/>
        <v>0</v>
      </c>
      <c r="N340" s="111">
        <f t="shared" si="1602"/>
        <v>0</v>
      </c>
      <c r="O340" s="112"/>
      <c r="P340" s="111">
        <f t="shared" si="11"/>
        <v>0</v>
      </c>
      <c r="Q340" s="111">
        <f t="shared" ref="Q340:Z340" si="1603">IF(E$10=0,0,ROUND(Q339-(E340-AB340),2))</f>
        <v>0</v>
      </c>
      <c r="R340" s="111">
        <f t="shared" si="1603"/>
        <v>0</v>
      </c>
      <c r="S340" s="111">
        <f t="shared" si="1603"/>
        <v>0</v>
      </c>
      <c r="T340" s="111">
        <f t="shared" si="1603"/>
        <v>0</v>
      </c>
      <c r="U340" s="111">
        <f t="shared" si="1603"/>
        <v>0</v>
      </c>
      <c r="V340" s="111">
        <f t="shared" si="1603"/>
        <v>0</v>
      </c>
      <c r="W340" s="111">
        <f t="shared" si="1603"/>
        <v>0</v>
      </c>
      <c r="X340" s="111">
        <f t="shared" si="1603"/>
        <v>0</v>
      </c>
      <c r="Y340" s="111">
        <f t="shared" si="1603"/>
        <v>0</v>
      </c>
      <c r="Z340" s="111">
        <f t="shared" si="1603"/>
        <v>0</v>
      </c>
      <c r="AA340" s="114"/>
      <c r="AB340" s="111">
        <f t="shared" ref="AB340:AK340" si="1604">ROUND(Q339*E$11/12,2)</f>
        <v>0</v>
      </c>
      <c r="AC340" s="111">
        <f t="shared" si="1604"/>
        <v>0</v>
      </c>
      <c r="AD340" s="111">
        <f t="shared" si="1604"/>
        <v>0</v>
      </c>
      <c r="AE340" s="111">
        <f t="shared" si="1604"/>
        <v>0</v>
      </c>
      <c r="AF340" s="111">
        <f t="shared" si="1604"/>
        <v>0</v>
      </c>
      <c r="AG340" s="111">
        <f t="shared" si="1604"/>
        <v>0</v>
      </c>
      <c r="AH340" s="111">
        <f t="shared" si="1604"/>
        <v>0</v>
      </c>
      <c r="AI340" s="111">
        <f t="shared" si="1604"/>
        <v>0</v>
      </c>
      <c r="AJ340" s="111">
        <f t="shared" si="1604"/>
        <v>0</v>
      </c>
      <c r="AK340" s="111">
        <f t="shared" si="1604"/>
        <v>0</v>
      </c>
      <c r="AL340" s="111">
        <f t="shared" si="22"/>
        <v>0</v>
      </c>
      <c r="AM340" s="115"/>
      <c r="AN340" s="111">
        <f t="shared" ref="AN340:AW340" si="1605">IF(Q339&gt;0,IF((Q339+AB340)&lt;E$12,Q339+AB340,E$12),0)</f>
        <v>0</v>
      </c>
      <c r="AO340" s="111">
        <f t="shared" si="1605"/>
        <v>0</v>
      </c>
      <c r="AP340" s="111">
        <f t="shared" si="1605"/>
        <v>0</v>
      </c>
      <c r="AQ340" s="111">
        <f t="shared" si="1605"/>
        <v>0</v>
      </c>
      <c r="AR340" s="111">
        <f t="shared" si="1605"/>
        <v>0</v>
      </c>
      <c r="AS340" s="111">
        <f t="shared" si="1605"/>
        <v>0</v>
      </c>
      <c r="AT340" s="111">
        <f t="shared" si="1605"/>
        <v>0</v>
      </c>
      <c r="AU340" s="111">
        <f t="shared" si="1605"/>
        <v>0</v>
      </c>
      <c r="AV340" s="111">
        <f t="shared" si="1605"/>
        <v>0</v>
      </c>
      <c r="AW340" s="111">
        <f t="shared" si="1605"/>
        <v>0</v>
      </c>
      <c r="AX340" s="111">
        <f t="shared" si="24"/>
        <v>0</v>
      </c>
      <c r="AY340" s="111"/>
      <c r="AZ340" s="113">
        <f t="shared" si="25"/>
        <v>0</v>
      </c>
      <c r="BA340" s="111">
        <f t="shared" ref="BA340:BI340" si="1606">IF(R339&lt;=0,0,IF($C340&lt;=SUM($AZ340:AZ340),0,IF(AO340+$C340-SUM($AZ340:AZ340)&gt;R339+AC340,R339+AC340-AO340,$C340-SUM($AZ340:AZ340))))</f>
        <v>0</v>
      </c>
      <c r="BB340" s="111">
        <f t="shared" si="1606"/>
        <v>0</v>
      </c>
      <c r="BC340" s="111">
        <f t="shared" si="1606"/>
        <v>0</v>
      </c>
      <c r="BD340" s="111">
        <f t="shared" si="1606"/>
        <v>0</v>
      </c>
      <c r="BE340" s="111">
        <f t="shared" si="1606"/>
        <v>0</v>
      </c>
      <c r="BF340" s="111">
        <f t="shared" si="1606"/>
        <v>0</v>
      </c>
      <c r="BG340" s="111">
        <f t="shared" si="1606"/>
        <v>0</v>
      </c>
      <c r="BH340" s="111">
        <f t="shared" si="1606"/>
        <v>0</v>
      </c>
      <c r="BI340" s="111">
        <f t="shared" si="1606"/>
        <v>0</v>
      </c>
      <c r="BJ340" s="53"/>
      <c r="BK340" s="53"/>
    </row>
    <row r="341" ht="10.5" customHeight="1">
      <c r="A341" s="107" t="str">
        <f t="shared" si="16"/>
        <v/>
      </c>
      <c r="B341" s="108" t="str">
        <f t="shared" si="17"/>
        <v>#N/A</v>
      </c>
      <c r="C341" s="109" t="str">
        <f t="shared" si="18"/>
        <v/>
      </c>
      <c r="D341" s="110"/>
      <c r="E341" s="111">
        <f t="shared" ref="E341:N341" si="1607">AN341+AZ341</f>
        <v>0</v>
      </c>
      <c r="F341" s="111">
        <f t="shared" si="1607"/>
        <v>0</v>
      </c>
      <c r="G341" s="111">
        <f t="shared" si="1607"/>
        <v>0</v>
      </c>
      <c r="H341" s="111">
        <f t="shared" si="1607"/>
        <v>0</v>
      </c>
      <c r="I341" s="111">
        <f t="shared" si="1607"/>
        <v>0</v>
      </c>
      <c r="J341" s="111">
        <f t="shared" si="1607"/>
        <v>0</v>
      </c>
      <c r="K341" s="111">
        <f t="shared" si="1607"/>
        <v>0</v>
      </c>
      <c r="L341" s="111">
        <f t="shared" si="1607"/>
        <v>0</v>
      </c>
      <c r="M341" s="111">
        <f t="shared" si="1607"/>
        <v>0</v>
      </c>
      <c r="N341" s="111">
        <f t="shared" si="1607"/>
        <v>0</v>
      </c>
      <c r="O341" s="112"/>
      <c r="P341" s="111">
        <f t="shared" si="11"/>
        <v>0</v>
      </c>
      <c r="Q341" s="111">
        <f t="shared" ref="Q341:Z341" si="1608">IF(E$10=0,0,ROUND(Q340-(E341-AB341),2))</f>
        <v>0</v>
      </c>
      <c r="R341" s="111">
        <f t="shared" si="1608"/>
        <v>0</v>
      </c>
      <c r="S341" s="111">
        <f t="shared" si="1608"/>
        <v>0</v>
      </c>
      <c r="T341" s="111">
        <f t="shared" si="1608"/>
        <v>0</v>
      </c>
      <c r="U341" s="111">
        <f t="shared" si="1608"/>
        <v>0</v>
      </c>
      <c r="V341" s="111">
        <f t="shared" si="1608"/>
        <v>0</v>
      </c>
      <c r="W341" s="111">
        <f t="shared" si="1608"/>
        <v>0</v>
      </c>
      <c r="X341" s="111">
        <f t="shared" si="1608"/>
        <v>0</v>
      </c>
      <c r="Y341" s="111">
        <f t="shared" si="1608"/>
        <v>0</v>
      </c>
      <c r="Z341" s="111">
        <f t="shared" si="1608"/>
        <v>0</v>
      </c>
      <c r="AA341" s="114"/>
      <c r="AB341" s="111">
        <f t="shared" ref="AB341:AK341" si="1609">ROUND(Q340*E$11/12,2)</f>
        <v>0</v>
      </c>
      <c r="AC341" s="111">
        <f t="shared" si="1609"/>
        <v>0</v>
      </c>
      <c r="AD341" s="111">
        <f t="shared" si="1609"/>
        <v>0</v>
      </c>
      <c r="AE341" s="111">
        <f t="shared" si="1609"/>
        <v>0</v>
      </c>
      <c r="AF341" s="111">
        <f t="shared" si="1609"/>
        <v>0</v>
      </c>
      <c r="AG341" s="111">
        <f t="shared" si="1609"/>
        <v>0</v>
      </c>
      <c r="AH341" s="111">
        <f t="shared" si="1609"/>
        <v>0</v>
      </c>
      <c r="AI341" s="111">
        <f t="shared" si="1609"/>
        <v>0</v>
      </c>
      <c r="AJ341" s="111">
        <f t="shared" si="1609"/>
        <v>0</v>
      </c>
      <c r="AK341" s="111">
        <f t="shared" si="1609"/>
        <v>0</v>
      </c>
      <c r="AL341" s="111">
        <f t="shared" si="22"/>
        <v>0</v>
      </c>
      <c r="AM341" s="115"/>
      <c r="AN341" s="111">
        <f t="shared" ref="AN341:AW341" si="1610">IF(Q340&gt;0,IF((Q340+AB341)&lt;E$12,Q340+AB341,E$12),0)</f>
        <v>0</v>
      </c>
      <c r="AO341" s="111">
        <f t="shared" si="1610"/>
        <v>0</v>
      </c>
      <c r="AP341" s="111">
        <f t="shared" si="1610"/>
        <v>0</v>
      </c>
      <c r="AQ341" s="111">
        <f t="shared" si="1610"/>
        <v>0</v>
      </c>
      <c r="AR341" s="111">
        <f t="shared" si="1610"/>
        <v>0</v>
      </c>
      <c r="AS341" s="111">
        <f t="shared" si="1610"/>
        <v>0</v>
      </c>
      <c r="AT341" s="111">
        <f t="shared" si="1610"/>
        <v>0</v>
      </c>
      <c r="AU341" s="111">
        <f t="shared" si="1610"/>
        <v>0</v>
      </c>
      <c r="AV341" s="111">
        <f t="shared" si="1610"/>
        <v>0</v>
      </c>
      <c r="AW341" s="111">
        <f t="shared" si="1610"/>
        <v>0</v>
      </c>
      <c r="AX341" s="111">
        <f t="shared" si="24"/>
        <v>0</v>
      </c>
      <c r="AY341" s="111"/>
      <c r="AZ341" s="113">
        <f t="shared" si="25"/>
        <v>0</v>
      </c>
      <c r="BA341" s="111">
        <f t="shared" ref="BA341:BI341" si="1611">IF(R340&lt;=0,0,IF($C341&lt;=SUM($AZ341:AZ341),0,IF(AO341+$C341-SUM($AZ341:AZ341)&gt;R340+AC341,R340+AC341-AO341,$C341-SUM($AZ341:AZ341))))</f>
        <v>0</v>
      </c>
      <c r="BB341" s="111">
        <f t="shared" si="1611"/>
        <v>0</v>
      </c>
      <c r="BC341" s="111">
        <f t="shared" si="1611"/>
        <v>0</v>
      </c>
      <c r="BD341" s="111">
        <f t="shared" si="1611"/>
        <v>0</v>
      </c>
      <c r="BE341" s="111">
        <f t="shared" si="1611"/>
        <v>0</v>
      </c>
      <c r="BF341" s="111">
        <f t="shared" si="1611"/>
        <v>0</v>
      </c>
      <c r="BG341" s="111">
        <f t="shared" si="1611"/>
        <v>0</v>
      </c>
      <c r="BH341" s="111">
        <f t="shared" si="1611"/>
        <v>0</v>
      </c>
      <c r="BI341" s="111">
        <f t="shared" si="1611"/>
        <v>0</v>
      </c>
      <c r="BJ341" s="53"/>
      <c r="BK341" s="53"/>
    </row>
    <row r="342" ht="10.5" customHeight="1">
      <c r="A342" s="107" t="str">
        <f t="shared" si="16"/>
        <v/>
      </c>
      <c r="B342" s="108" t="str">
        <f t="shared" si="17"/>
        <v>#N/A</v>
      </c>
      <c r="C342" s="109" t="str">
        <f t="shared" si="18"/>
        <v/>
      </c>
      <c r="D342" s="110"/>
      <c r="E342" s="111">
        <f t="shared" ref="E342:N342" si="1612">AN342+AZ342</f>
        <v>0</v>
      </c>
      <c r="F342" s="111">
        <f t="shared" si="1612"/>
        <v>0</v>
      </c>
      <c r="G342" s="111">
        <f t="shared" si="1612"/>
        <v>0</v>
      </c>
      <c r="H342" s="111">
        <f t="shared" si="1612"/>
        <v>0</v>
      </c>
      <c r="I342" s="111">
        <f t="shared" si="1612"/>
        <v>0</v>
      </c>
      <c r="J342" s="111">
        <f t="shared" si="1612"/>
        <v>0</v>
      </c>
      <c r="K342" s="111">
        <f t="shared" si="1612"/>
        <v>0</v>
      </c>
      <c r="L342" s="111">
        <f t="shared" si="1612"/>
        <v>0</v>
      </c>
      <c r="M342" s="111">
        <f t="shared" si="1612"/>
        <v>0</v>
      </c>
      <c r="N342" s="111">
        <f t="shared" si="1612"/>
        <v>0</v>
      </c>
      <c r="O342" s="112"/>
      <c r="P342" s="111">
        <f t="shared" si="11"/>
        <v>0</v>
      </c>
      <c r="Q342" s="111">
        <f t="shared" ref="Q342:Z342" si="1613">IF(E$10=0,0,ROUND(Q341-(E342-AB342),2))</f>
        <v>0</v>
      </c>
      <c r="R342" s="111">
        <f t="shared" si="1613"/>
        <v>0</v>
      </c>
      <c r="S342" s="111">
        <f t="shared" si="1613"/>
        <v>0</v>
      </c>
      <c r="T342" s="111">
        <f t="shared" si="1613"/>
        <v>0</v>
      </c>
      <c r="U342" s="111">
        <f t="shared" si="1613"/>
        <v>0</v>
      </c>
      <c r="V342" s="111">
        <f t="shared" si="1613"/>
        <v>0</v>
      </c>
      <c r="W342" s="111">
        <f t="shared" si="1613"/>
        <v>0</v>
      </c>
      <c r="X342" s="111">
        <f t="shared" si="1613"/>
        <v>0</v>
      </c>
      <c r="Y342" s="111">
        <f t="shared" si="1613"/>
        <v>0</v>
      </c>
      <c r="Z342" s="111">
        <f t="shared" si="1613"/>
        <v>0</v>
      </c>
      <c r="AA342" s="114"/>
      <c r="AB342" s="111">
        <f t="shared" ref="AB342:AK342" si="1614">ROUND(Q341*E$11/12,2)</f>
        <v>0</v>
      </c>
      <c r="AC342" s="111">
        <f t="shared" si="1614"/>
        <v>0</v>
      </c>
      <c r="AD342" s="111">
        <f t="shared" si="1614"/>
        <v>0</v>
      </c>
      <c r="AE342" s="111">
        <f t="shared" si="1614"/>
        <v>0</v>
      </c>
      <c r="AF342" s="111">
        <f t="shared" si="1614"/>
        <v>0</v>
      </c>
      <c r="AG342" s="111">
        <f t="shared" si="1614"/>
        <v>0</v>
      </c>
      <c r="AH342" s="111">
        <f t="shared" si="1614"/>
        <v>0</v>
      </c>
      <c r="AI342" s="111">
        <f t="shared" si="1614"/>
        <v>0</v>
      </c>
      <c r="AJ342" s="111">
        <f t="shared" si="1614"/>
        <v>0</v>
      </c>
      <c r="AK342" s="111">
        <f t="shared" si="1614"/>
        <v>0</v>
      </c>
      <c r="AL342" s="111">
        <f t="shared" si="22"/>
        <v>0</v>
      </c>
      <c r="AM342" s="115"/>
      <c r="AN342" s="111">
        <f t="shared" ref="AN342:AW342" si="1615">IF(Q341&gt;0,IF((Q341+AB342)&lt;E$12,Q341+AB342,E$12),0)</f>
        <v>0</v>
      </c>
      <c r="AO342" s="111">
        <f t="shared" si="1615"/>
        <v>0</v>
      </c>
      <c r="AP342" s="111">
        <f t="shared" si="1615"/>
        <v>0</v>
      </c>
      <c r="AQ342" s="111">
        <f t="shared" si="1615"/>
        <v>0</v>
      </c>
      <c r="AR342" s="111">
        <f t="shared" si="1615"/>
        <v>0</v>
      </c>
      <c r="AS342" s="111">
        <f t="shared" si="1615"/>
        <v>0</v>
      </c>
      <c r="AT342" s="111">
        <f t="shared" si="1615"/>
        <v>0</v>
      </c>
      <c r="AU342" s="111">
        <f t="shared" si="1615"/>
        <v>0</v>
      </c>
      <c r="AV342" s="111">
        <f t="shared" si="1615"/>
        <v>0</v>
      </c>
      <c r="AW342" s="111">
        <f t="shared" si="1615"/>
        <v>0</v>
      </c>
      <c r="AX342" s="111">
        <f t="shared" si="24"/>
        <v>0</v>
      </c>
      <c r="AY342" s="111"/>
      <c r="AZ342" s="113">
        <f t="shared" si="25"/>
        <v>0</v>
      </c>
      <c r="BA342" s="111">
        <f t="shared" ref="BA342:BI342" si="1616">IF(R341&lt;=0,0,IF($C342&lt;=SUM($AZ342:AZ342),0,IF(AO342+$C342-SUM($AZ342:AZ342)&gt;R341+AC342,R341+AC342-AO342,$C342-SUM($AZ342:AZ342))))</f>
        <v>0</v>
      </c>
      <c r="BB342" s="111">
        <f t="shared" si="1616"/>
        <v>0</v>
      </c>
      <c r="BC342" s="111">
        <f t="shared" si="1616"/>
        <v>0</v>
      </c>
      <c r="BD342" s="111">
        <f t="shared" si="1616"/>
        <v>0</v>
      </c>
      <c r="BE342" s="111">
        <f t="shared" si="1616"/>
        <v>0</v>
      </c>
      <c r="BF342" s="111">
        <f t="shared" si="1616"/>
        <v>0</v>
      </c>
      <c r="BG342" s="111">
        <f t="shared" si="1616"/>
        <v>0</v>
      </c>
      <c r="BH342" s="111">
        <f t="shared" si="1616"/>
        <v>0</v>
      </c>
      <c r="BI342" s="111">
        <f t="shared" si="1616"/>
        <v>0</v>
      </c>
      <c r="BJ342" s="53"/>
      <c r="BK342" s="53"/>
    </row>
    <row r="343" ht="10.5" customHeight="1">
      <c r="A343" s="107" t="str">
        <f t="shared" si="16"/>
        <v/>
      </c>
      <c r="B343" s="108" t="str">
        <f t="shared" si="17"/>
        <v>#N/A</v>
      </c>
      <c r="C343" s="109" t="str">
        <f t="shared" si="18"/>
        <v/>
      </c>
      <c r="D343" s="110"/>
      <c r="E343" s="111">
        <f t="shared" ref="E343:N343" si="1617">AN343+AZ343</f>
        <v>0</v>
      </c>
      <c r="F343" s="111">
        <f t="shared" si="1617"/>
        <v>0</v>
      </c>
      <c r="G343" s="111">
        <f t="shared" si="1617"/>
        <v>0</v>
      </c>
      <c r="H343" s="111">
        <f t="shared" si="1617"/>
        <v>0</v>
      </c>
      <c r="I343" s="111">
        <f t="shared" si="1617"/>
        <v>0</v>
      </c>
      <c r="J343" s="111">
        <f t="shared" si="1617"/>
        <v>0</v>
      </c>
      <c r="K343" s="111">
        <f t="shared" si="1617"/>
        <v>0</v>
      </c>
      <c r="L343" s="111">
        <f t="shared" si="1617"/>
        <v>0</v>
      </c>
      <c r="M343" s="111">
        <f t="shared" si="1617"/>
        <v>0</v>
      </c>
      <c r="N343" s="111">
        <f t="shared" si="1617"/>
        <v>0</v>
      </c>
      <c r="O343" s="112"/>
      <c r="P343" s="111">
        <f t="shared" si="11"/>
        <v>0</v>
      </c>
      <c r="Q343" s="111">
        <f t="shared" ref="Q343:Z343" si="1618">IF(E$10=0,0,ROUND(Q342-(E343-AB343),2))</f>
        <v>0</v>
      </c>
      <c r="R343" s="111">
        <f t="shared" si="1618"/>
        <v>0</v>
      </c>
      <c r="S343" s="111">
        <f t="shared" si="1618"/>
        <v>0</v>
      </c>
      <c r="T343" s="111">
        <f t="shared" si="1618"/>
        <v>0</v>
      </c>
      <c r="U343" s="111">
        <f t="shared" si="1618"/>
        <v>0</v>
      </c>
      <c r="V343" s="111">
        <f t="shared" si="1618"/>
        <v>0</v>
      </c>
      <c r="W343" s="111">
        <f t="shared" si="1618"/>
        <v>0</v>
      </c>
      <c r="X343" s="111">
        <f t="shared" si="1618"/>
        <v>0</v>
      </c>
      <c r="Y343" s="111">
        <f t="shared" si="1618"/>
        <v>0</v>
      </c>
      <c r="Z343" s="111">
        <f t="shared" si="1618"/>
        <v>0</v>
      </c>
      <c r="AA343" s="114"/>
      <c r="AB343" s="111">
        <f t="shared" ref="AB343:AK343" si="1619">ROUND(Q342*E$11/12,2)</f>
        <v>0</v>
      </c>
      <c r="AC343" s="111">
        <f t="shared" si="1619"/>
        <v>0</v>
      </c>
      <c r="AD343" s="111">
        <f t="shared" si="1619"/>
        <v>0</v>
      </c>
      <c r="AE343" s="111">
        <f t="shared" si="1619"/>
        <v>0</v>
      </c>
      <c r="AF343" s="111">
        <f t="shared" si="1619"/>
        <v>0</v>
      </c>
      <c r="AG343" s="111">
        <f t="shared" si="1619"/>
        <v>0</v>
      </c>
      <c r="AH343" s="111">
        <f t="shared" si="1619"/>
        <v>0</v>
      </c>
      <c r="AI343" s="111">
        <f t="shared" si="1619"/>
        <v>0</v>
      </c>
      <c r="AJ343" s="111">
        <f t="shared" si="1619"/>
        <v>0</v>
      </c>
      <c r="AK343" s="111">
        <f t="shared" si="1619"/>
        <v>0</v>
      </c>
      <c r="AL343" s="111">
        <f t="shared" si="22"/>
        <v>0</v>
      </c>
      <c r="AM343" s="115"/>
      <c r="AN343" s="111">
        <f t="shared" ref="AN343:AW343" si="1620">IF(Q342&gt;0,IF((Q342+AB343)&lt;E$12,Q342+AB343,E$12),0)</f>
        <v>0</v>
      </c>
      <c r="AO343" s="111">
        <f t="shared" si="1620"/>
        <v>0</v>
      </c>
      <c r="AP343" s="111">
        <f t="shared" si="1620"/>
        <v>0</v>
      </c>
      <c r="AQ343" s="111">
        <f t="shared" si="1620"/>
        <v>0</v>
      </c>
      <c r="AR343" s="111">
        <f t="shared" si="1620"/>
        <v>0</v>
      </c>
      <c r="AS343" s="111">
        <f t="shared" si="1620"/>
        <v>0</v>
      </c>
      <c r="AT343" s="111">
        <f t="shared" si="1620"/>
        <v>0</v>
      </c>
      <c r="AU343" s="111">
        <f t="shared" si="1620"/>
        <v>0</v>
      </c>
      <c r="AV343" s="111">
        <f t="shared" si="1620"/>
        <v>0</v>
      </c>
      <c r="AW343" s="111">
        <f t="shared" si="1620"/>
        <v>0</v>
      </c>
      <c r="AX343" s="111">
        <f t="shared" si="24"/>
        <v>0</v>
      </c>
      <c r="AY343" s="111"/>
      <c r="AZ343" s="113">
        <f t="shared" si="25"/>
        <v>0</v>
      </c>
      <c r="BA343" s="111">
        <f t="shared" ref="BA343:BI343" si="1621">IF(R342&lt;=0,0,IF($C343&lt;=SUM($AZ343:AZ343),0,IF(AO343+$C343-SUM($AZ343:AZ343)&gt;R342+AC343,R342+AC343-AO343,$C343-SUM($AZ343:AZ343))))</f>
        <v>0</v>
      </c>
      <c r="BB343" s="111">
        <f t="shared" si="1621"/>
        <v>0</v>
      </c>
      <c r="BC343" s="111">
        <f t="shared" si="1621"/>
        <v>0</v>
      </c>
      <c r="BD343" s="111">
        <f t="shared" si="1621"/>
        <v>0</v>
      </c>
      <c r="BE343" s="111">
        <f t="shared" si="1621"/>
        <v>0</v>
      </c>
      <c r="BF343" s="111">
        <f t="shared" si="1621"/>
        <v>0</v>
      </c>
      <c r="BG343" s="111">
        <f t="shared" si="1621"/>
        <v>0</v>
      </c>
      <c r="BH343" s="111">
        <f t="shared" si="1621"/>
        <v>0</v>
      </c>
      <c r="BI343" s="111">
        <f t="shared" si="1621"/>
        <v>0</v>
      </c>
      <c r="BJ343" s="53"/>
      <c r="BK343" s="53"/>
    </row>
    <row r="344" ht="10.5" customHeight="1">
      <c r="A344" s="107" t="str">
        <f t="shared" si="16"/>
        <v/>
      </c>
      <c r="B344" s="108" t="str">
        <f t="shared" si="17"/>
        <v>#N/A</v>
      </c>
      <c r="C344" s="109" t="str">
        <f t="shared" si="18"/>
        <v/>
      </c>
      <c r="D344" s="110"/>
      <c r="E344" s="111">
        <f t="shared" ref="E344:N344" si="1622">AN344+AZ344</f>
        <v>0</v>
      </c>
      <c r="F344" s="111">
        <f t="shared" si="1622"/>
        <v>0</v>
      </c>
      <c r="G344" s="111">
        <f t="shared" si="1622"/>
        <v>0</v>
      </c>
      <c r="H344" s="111">
        <f t="shared" si="1622"/>
        <v>0</v>
      </c>
      <c r="I344" s="111">
        <f t="shared" si="1622"/>
        <v>0</v>
      </c>
      <c r="J344" s="111">
        <f t="shared" si="1622"/>
        <v>0</v>
      </c>
      <c r="K344" s="111">
        <f t="shared" si="1622"/>
        <v>0</v>
      </c>
      <c r="L344" s="111">
        <f t="shared" si="1622"/>
        <v>0</v>
      </c>
      <c r="M344" s="111">
        <f t="shared" si="1622"/>
        <v>0</v>
      </c>
      <c r="N344" s="111">
        <f t="shared" si="1622"/>
        <v>0</v>
      </c>
      <c r="O344" s="112"/>
      <c r="P344" s="111">
        <f t="shared" si="11"/>
        <v>0</v>
      </c>
      <c r="Q344" s="111">
        <f t="shared" ref="Q344:Z344" si="1623">IF(E$10=0,0,ROUND(Q343-(E344-AB344),2))</f>
        <v>0</v>
      </c>
      <c r="R344" s="111">
        <f t="shared" si="1623"/>
        <v>0</v>
      </c>
      <c r="S344" s="111">
        <f t="shared" si="1623"/>
        <v>0</v>
      </c>
      <c r="T344" s="111">
        <f t="shared" si="1623"/>
        <v>0</v>
      </c>
      <c r="U344" s="111">
        <f t="shared" si="1623"/>
        <v>0</v>
      </c>
      <c r="V344" s="111">
        <f t="shared" si="1623"/>
        <v>0</v>
      </c>
      <c r="W344" s="111">
        <f t="shared" si="1623"/>
        <v>0</v>
      </c>
      <c r="X344" s="111">
        <f t="shared" si="1623"/>
        <v>0</v>
      </c>
      <c r="Y344" s="111">
        <f t="shared" si="1623"/>
        <v>0</v>
      </c>
      <c r="Z344" s="111">
        <f t="shared" si="1623"/>
        <v>0</v>
      </c>
      <c r="AA344" s="114"/>
      <c r="AB344" s="111">
        <f t="shared" ref="AB344:AK344" si="1624">ROUND(Q343*E$11/12,2)</f>
        <v>0</v>
      </c>
      <c r="AC344" s="111">
        <f t="shared" si="1624"/>
        <v>0</v>
      </c>
      <c r="AD344" s="111">
        <f t="shared" si="1624"/>
        <v>0</v>
      </c>
      <c r="AE344" s="111">
        <f t="shared" si="1624"/>
        <v>0</v>
      </c>
      <c r="AF344" s="111">
        <f t="shared" si="1624"/>
        <v>0</v>
      </c>
      <c r="AG344" s="111">
        <f t="shared" si="1624"/>
        <v>0</v>
      </c>
      <c r="AH344" s="111">
        <f t="shared" si="1624"/>
        <v>0</v>
      </c>
      <c r="AI344" s="111">
        <f t="shared" si="1624"/>
        <v>0</v>
      </c>
      <c r="AJ344" s="111">
        <f t="shared" si="1624"/>
        <v>0</v>
      </c>
      <c r="AK344" s="111">
        <f t="shared" si="1624"/>
        <v>0</v>
      </c>
      <c r="AL344" s="111">
        <f t="shared" si="22"/>
        <v>0</v>
      </c>
      <c r="AM344" s="115"/>
      <c r="AN344" s="111">
        <f t="shared" ref="AN344:AW344" si="1625">IF(Q343&gt;0,IF((Q343+AB344)&lt;E$12,Q343+AB344,E$12),0)</f>
        <v>0</v>
      </c>
      <c r="AO344" s="111">
        <f t="shared" si="1625"/>
        <v>0</v>
      </c>
      <c r="AP344" s="111">
        <f t="shared" si="1625"/>
        <v>0</v>
      </c>
      <c r="AQ344" s="111">
        <f t="shared" si="1625"/>
        <v>0</v>
      </c>
      <c r="AR344" s="111">
        <f t="shared" si="1625"/>
        <v>0</v>
      </c>
      <c r="AS344" s="111">
        <f t="shared" si="1625"/>
        <v>0</v>
      </c>
      <c r="AT344" s="111">
        <f t="shared" si="1625"/>
        <v>0</v>
      </c>
      <c r="AU344" s="111">
        <f t="shared" si="1625"/>
        <v>0</v>
      </c>
      <c r="AV344" s="111">
        <f t="shared" si="1625"/>
        <v>0</v>
      </c>
      <c r="AW344" s="111">
        <f t="shared" si="1625"/>
        <v>0</v>
      </c>
      <c r="AX344" s="111">
        <f t="shared" si="24"/>
        <v>0</v>
      </c>
      <c r="AY344" s="111"/>
      <c r="AZ344" s="113">
        <f t="shared" si="25"/>
        <v>0</v>
      </c>
      <c r="BA344" s="111">
        <f t="shared" ref="BA344:BI344" si="1626">IF(R343&lt;=0,0,IF($C344&lt;=SUM($AZ344:AZ344),0,IF(AO344+$C344-SUM($AZ344:AZ344)&gt;R343+AC344,R343+AC344-AO344,$C344-SUM($AZ344:AZ344))))</f>
        <v>0</v>
      </c>
      <c r="BB344" s="111">
        <f t="shared" si="1626"/>
        <v>0</v>
      </c>
      <c r="BC344" s="111">
        <f t="shared" si="1626"/>
        <v>0</v>
      </c>
      <c r="BD344" s="111">
        <f t="shared" si="1626"/>
        <v>0</v>
      </c>
      <c r="BE344" s="111">
        <f t="shared" si="1626"/>
        <v>0</v>
      </c>
      <c r="BF344" s="111">
        <f t="shared" si="1626"/>
        <v>0</v>
      </c>
      <c r="BG344" s="111">
        <f t="shared" si="1626"/>
        <v>0</v>
      </c>
      <c r="BH344" s="111">
        <f t="shared" si="1626"/>
        <v>0</v>
      </c>
      <c r="BI344" s="111">
        <f t="shared" si="1626"/>
        <v>0</v>
      </c>
      <c r="BJ344" s="53"/>
      <c r="BK344" s="53"/>
    </row>
    <row r="345" ht="10.5" customHeight="1">
      <c r="A345" s="107" t="str">
        <f t="shared" si="16"/>
        <v/>
      </c>
      <c r="B345" s="108" t="str">
        <f t="shared" si="17"/>
        <v>#N/A</v>
      </c>
      <c r="C345" s="109" t="str">
        <f t="shared" si="18"/>
        <v/>
      </c>
      <c r="D345" s="110"/>
      <c r="E345" s="111">
        <f t="shared" ref="E345:N345" si="1627">AN345+AZ345</f>
        <v>0</v>
      </c>
      <c r="F345" s="111">
        <f t="shared" si="1627"/>
        <v>0</v>
      </c>
      <c r="G345" s="111">
        <f t="shared" si="1627"/>
        <v>0</v>
      </c>
      <c r="H345" s="111">
        <f t="shared" si="1627"/>
        <v>0</v>
      </c>
      <c r="I345" s="111">
        <f t="shared" si="1627"/>
        <v>0</v>
      </c>
      <c r="J345" s="111">
        <f t="shared" si="1627"/>
        <v>0</v>
      </c>
      <c r="K345" s="111">
        <f t="shared" si="1627"/>
        <v>0</v>
      </c>
      <c r="L345" s="111">
        <f t="shared" si="1627"/>
        <v>0</v>
      </c>
      <c r="M345" s="111">
        <f t="shared" si="1627"/>
        <v>0</v>
      </c>
      <c r="N345" s="111">
        <f t="shared" si="1627"/>
        <v>0</v>
      </c>
      <c r="O345" s="112"/>
      <c r="P345" s="111">
        <f t="shared" si="11"/>
        <v>0</v>
      </c>
      <c r="Q345" s="111">
        <f t="shared" ref="Q345:Z345" si="1628">IF(E$10=0,0,ROUND(Q344-(E345-AB345),2))</f>
        <v>0</v>
      </c>
      <c r="R345" s="111">
        <f t="shared" si="1628"/>
        <v>0</v>
      </c>
      <c r="S345" s="111">
        <f t="shared" si="1628"/>
        <v>0</v>
      </c>
      <c r="T345" s="111">
        <f t="shared" si="1628"/>
        <v>0</v>
      </c>
      <c r="U345" s="111">
        <f t="shared" si="1628"/>
        <v>0</v>
      </c>
      <c r="V345" s="111">
        <f t="shared" si="1628"/>
        <v>0</v>
      </c>
      <c r="W345" s="111">
        <f t="shared" si="1628"/>
        <v>0</v>
      </c>
      <c r="X345" s="111">
        <f t="shared" si="1628"/>
        <v>0</v>
      </c>
      <c r="Y345" s="111">
        <f t="shared" si="1628"/>
        <v>0</v>
      </c>
      <c r="Z345" s="111">
        <f t="shared" si="1628"/>
        <v>0</v>
      </c>
      <c r="AA345" s="114"/>
      <c r="AB345" s="111">
        <f t="shared" ref="AB345:AK345" si="1629">ROUND(Q344*E$11/12,2)</f>
        <v>0</v>
      </c>
      <c r="AC345" s="111">
        <f t="shared" si="1629"/>
        <v>0</v>
      </c>
      <c r="AD345" s="111">
        <f t="shared" si="1629"/>
        <v>0</v>
      </c>
      <c r="AE345" s="111">
        <f t="shared" si="1629"/>
        <v>0</v>
      </c>
      <c r="AF345" s="111">
        <f t="shared" si="1629"/>
        <v>0</v>
      </c>
      <c r="AG345" s="111">
        <f t="shared" si="1629"/>
        <v>0</v>
      </c>
      <c r="AH345" s="111">
        <f t="shared" si="1629"/>
        <v>0</v>
      </c>
      <c r="AI345" s="111">
        <f t="shared" si="1629"/>
        <v>0</v>
      </c>
      <c r="AJ345" s="111">
        <f t="shared" si="1629"/>
        <v>0</v>
      </c>
      <c r="AK345" s="111">
        <f t="shared" si="1629"/>
        <v>0</v>
      </c>
      <c r="AL345" s="111">
        <f t="shared" si="22"/>
        <v>0</v>
      </c>
      <c r="AM345" s="115"/>
      <c r="AN345" s="111">
        <f t="shared" ref="AN345:AW345" si="1630">IF(Q344&gt;0,IF((Q344+AB345)&lt;E$12,Q344+AB345,E$12),0)</f>
        <v>0</v>
      </c>
      <c r="AO345" s="111">
        <f t="shared" si="1630"/>
        <v>0</v>
      </c>
      <c r="AP345" s="111">
        <f t="shared" si="1630"/>
        <v>0</v>
      </c>
      <c r="AQ345" s="111">
        <f t="shared" si="1630"/>
        <v>0</v>
      </c>
      <c r="AR345" s="111">
        <f t="shared" si="1630"/>
        <v>0</v>
      </c>
      <c r="AS345" s="111">
        <f t="shared" si="1630"/>
        <v>0</v>
      </c>
      <c r="AT345" s="111">
        <f t="shared" si="1630"/>
        <v>0</v>
      </c>
      <c r="AU345" s="111">
        <f t="shared" si="1630"/>
        <v>0</v>
      </c>
      <c r="AV345" s="111">
        <f t="shared" si="1630"/>
        <v>0</v>
      </c>
      <c r="AW345" s="111">
        <f t="shared" si="1630"/>
        <v>0</v>
      </c>
      <c r="AX345" s="111">
        <f t="shared" si="24"/>
        <v>0</v>
      </c>
      <c r="AY345" s="111"/>
      <c r="AZ345" s="113">
        <f t="shared" si="25"/>
        <v>0</v>
      </c>
      <c r="BA345" s="111">
        <f t="shared" ref="BA345:BI345" si="1631">IF(R344&lt;=0,0,IF($C345&lt;=SUM($AZ345:AZ345),0,IF(AO345+$C345-SUM($AZ345:AZ345)&gt;R344+AC345,R344+AC345-AO345,$C345-SUM($AZ345:AZ345))))</f>
        <v>0</v>
      </c>
      <c r="BB345" s="111">
        <f t="shared" si="1631"/>
        <v>0</v>
      </c>
      <c r="BC345" s="111">
        <f t="shared" si="1631"/>
        <v>0</v>
      </c>
      <c r="BD345" s="111">
        <f t="shared" si="1631"/>
        <v>0</v>
      </c>
      <c r="BE345" s="111">
        <f t="shared" si="1631"/>
        <v>0</v>
      </c>
      <c r="BF345" s="111">
        <f t="shared" si="1631"/>
        <v>0</v>
      </c>
      <c r="BG345" s="111">
        <f t="shared" si="1631"/>
        <v>0</v>
      </c>
      <c r="BH345" s="111">
        <f t="shared" si="1631"/>
        <v>0</v>
      </c>
      <c r="BI345" s="111">
        <f t="shared" si="1631"/>
        <v>0</v>
      </c>
      <c r="BJ345" s="53"/>
      <c r="BK345" s="53"/>
    </row>
    <row r="346" ht="10.5" customHeight="1">
      <c r="A346" s="107" t="str">
        <f t="shared" si="16"/>
        <v/>
      </c>
      <c r="B346" s="108" t="str">
        <f t="shared" si="17"/>
        <v>#N/A</v>
      </c>
      <c r="C346" s="109" t="str">
        <f t="shared" si="18"/>
        <v/>
      </c>
      <c r="D346" s="110"/>
      <c r="E346" s="111">
        <f t="shared" ref="E346:N346" si="1632">AN346+AZ346</f>
        <v>0</v>
      </c>
      <c r="F346" s="111">
        <f t="shared" si="1632"/>
        <v>0</v>
      </c>
      <c r="G346" s="111">
        <f t="shared" si="1632"/>
        <v>0</v>
      </c>
      <c r="H346" s="111">
        <f t="shared" si="1632"/>
        <v>0</v>
      </c>
      <c r="I346" s="111">
        <f t="shared" si="1632"/>
        <v>0</v>
      </c>
      <c r="J346" s="111">
        <f t="shared" si="1632"/>
        <v>0</v>
      </c>
      <c r="K346" s="111">
        <f t="shared" si="1632"/>
        <v>0</v>
      </c>
      <c r="L346" s="111">
        <f t="shared" si="1632"/>
        <v>0</v>
      </c>
      <c r="M346" s="111">
        <f t="shared" si="1632"/>
        <v>0</v>
      </c>
      <c r="N346" s="111">
        <f t="shared" si="1632"/>
        <v>0</v>
      </c>
      <c r="O346" s="112"/>
      <c r="P346" s="111">
        <f t="shared" si="11"/>
        <v>0</v>
      </c>
      <c r="Q346" s="111">
        <f t="shared" ref="Q346:Z346" si="1633">IF(E$10=0,0,ROUND(Q345-(E346-AB346),2))</f>
        <v>0</v>
      </c>
      <c r="R346" s="111">
        <f t="shared" si="1633"/>
        <v>0</v>
      </c>
      <c r="S346" s="111">
        <f t="shared" si="1633"/>
        <v>0</v>
      </c>
      <c r="T346" s="111">
        <f t="shared" si="1633"/>
        <v>0</v>
      </c>
      <c r="U346" s="111">
        <f t="shared" si="1633"/>
        <v>0</v>
      </c>
      <c r="V346" s="111">
        <f t="shared" si="1633"/>
        <v>0</v>
      </c>
      <c r="W346" s="111">
        <f t="shared" si="1633"/>
        <v>0</v>
      </c>
      <c r="X346" s="111">
        <f t="shared" si="1633"/>
        <v>0</v>
      </c>
      <c r="Y346" s="111">
        <f t="shared" si="1633"/>
        <v>0</v>
      </c>
      <c r="Z346" s="111">
        <f t="shared" si="1633"/>
        <v>0</v>
      </c>
      <c r="AA346" s="114"/>
      <c r="AB346" s="111">
        <f t="shared" ref="AB346:AK346" si="1634">ROUND(Q345*E$11/12,2)</f>
        <v>0</v>
      </c>
      <c r="AC346" s="111">
        <f t="shared" si="1634"/>
        <v>0</v>
      </c>
      <c r="AD346" s="111">
        <f t="shared" si="1634"/>
        <v>0</v>
      </c>
      <c r="AE346" s="111">
        <f t="shared" si="1634"/>
        <v>0</v>
      </c>
      <c r="AF346" s="111">
        <f t="shared" si="1634"/>
        <v>0</v>
      </c>
      <c r="AG346" s="111">
        <f t="shared" si="1634"/>
        <v>0</v>
      </c>
      <c r="AH346" s="111">
        <f t="shared" si="1634"/>
        <v>0</v>
      </c>
      <c r="AI346" s="111">
        <f t="shared" si="1634"/>
        <v>0</v>
      </c>
      <c r="AJ346" s="111">
        <f t="shared" si="1634"/>
        <v>0</v>
      </c>
      <c r="AK346" s="111">
        <f t="shared" si="1634"/>
        <v>0</v>
      </c>
      <c r="AL346" s="111">
        <f t="shared" si="22"/>
        <v>0</v>
      </c>
      <c r="AM346" s="115"/>
      <c r="AN346" s="111">
        <f t="shared" ref="AN346:AW346" si="1635">IF(Q345&gt;0,IF((Q345+AB346)&lt;E$12,Q345+AB346,E$12),0)</f>
        <v>0</v>
      </c>
      <c r="AO346" s="111">
        <f t="shared" si="1635"/>
        <v>0</v>
      </c>
      <c r="AP346" s="111">
        <f t="shared" si="1635"/>
        <v>0</v>
      </c>
      <c r="AQ346" s="111">
        <f t="shared" si="1635"/>
        <v>0</v>
      </c>
      <c r="AR346" s="111">
        <f t="shared" si="1635"/>
        <v>0</v>
      </c>
      <c r="AS346" s="111">
        <f t="shared" si="1635"/>
        <v>0</v>
      </c>
      <c r="AT346" s="111">
        <f t="shared" si="1635"/>
        <v>0</v>
      </c>
      <c r="AU346" s="111">
        <f t="shared" si="1635"/>
        <v>0</v>
      </c>
      <c r="AV346" s="111">
        <f t="shared" si="1635"/>
        <v>0</v>
      </c>
      <c r="AW346" s="111">
        <f t="shared" si="1635"/>
        <v>0</v>
      </c>
      <c r="AX346" s="111">
        <f t="shared" si="24"/>
        <v>0</v>
      </c>
      <c r="AY346" s="111"/>
      <c r="AZ346" s="113">
        <f t="shared" si="25"/>
        <v>0</v>
      </c>
      <c r="BA346" s="111">
        <f t="shared" ref="BA346:BI346" si="1636">IF(R345&lt;=0,0,IF($C346&lt;=SUM($AZ346:AZ346),0,IF(AO346+$C346-SUM($AZ346:AZ346)&gt;R345+AC346,R345+AC346-AO346,$C346-SUM($AZ346:AZ346))))</f>
        <v>0</v>
      </c>
      <c r="BB346" s="111">
        <f t="shared" si="1636"/>
        <v>0</v>
      </c>
      <c r="BC346" s="111">
        <f t="shared" si="1636"/>
        <v>0</v>
      </c>
      <c r="BD346" s="111">
        <f t="shared" si="1636"/>
        <v>0</v>
      </c>
      <c r="BE346" s="111">
        <f t="shared" si="1636"/>
        <v>0</v>
      </c>
      <c r="BF346" s="111">
        <f t="shared" si="1636"/>
        <v>0</v>
      </c>
      <c r="BG346" s="111">
        <f t="shared" si="1636"/>
        <v>0</v>
      </c>
      <c r="BH346" s="111">
        <f t="shared" si="1636"/>
        <v>0</v>
      </c>
      <c r="BI346" s="111">
        <f t="shared" si="1636"/>
        <v>0</v>
      </c>
      <c r="BJ346" s="53"/>
      <c r="BK346" s="53"/>
    </row>
    <row r="347" ht="10.5" customHeight="1">
      <c r="A347" s="107" t="str">
        <f t="shared" si="16"/>
        <v/>
      </c>
      <c r="B347" s="108" t="str">
        <f t="shared" si="17"/>
        <v>#N/A</v>
      </c>
      <c r="C347" s="109" t="str">
        <f t="shared" si="18"/>
        <v/>
      </c>
      <c r="D347" s="110"/>
      <c r="E347" s="111">
        <f t="shared" ref="E347:N347" si="1637">AN347+AZ347</f>
        <v>0</v>
      </c>
      <c r="F347" s="111">
        <f t="shared" si="1637"/>
        <v>0</v>
      </c>
      <c r="G347" s="111">
        <f t="shared" si="1637"/>
        <v>0</v>
      </c>
      <c r="H347" s="111">
        <f t="shared" si="1637"/>
        <v>0</v>
      </c>
      <c r="I347" s="111">
        <f t="shared" si="1637"/>
        <v>0</v>
      </c>
      <c r="J347" s="111">
        <f t="shared" si="1637"/>
        <v>0</v>
      </c>
      <c r="K347" s="111">
        <f t="shared" si="1637"/>
        <v>0</v>
      </c>
      <c r="L347" s="111">
        <f t="shared" si="1637"/>
        <v>0</v>
      </c>
      <c r="M347" s="111">
        <f t="shared" si="1637"/>
        <v>0</v>
      </c>
      <c r="N347" s="111">
        <f t="shared" si="1637"/>
        <v>0</v>
      </c>
      <c r="O347" s="112"/>
      <c r="P347" s="111">
        <f t="shared" si="11"/>
        <v>0</v>
      </c>
      <c r="Q347" s="111">
        <f t="shared" ref="Q347:Z347" si="1638">IF(E$10=0,0,ROUND(Q346-(E347-AB347),2))</f>
        <v>0</v>
      </c>
      <c r="R347" s="111">
        <f t="shared" si="1638"/>
        <v>0</v>
      </c>
      <c r="S347" s="111">
        <f t="shared" si="1638"/>
        <v>0</v>
      </c>
      <c r="T347" s="111">
        <f t="shared" si="1638"/>
        <v>0</v>
      </c>
      <c r="U347" s="111">
        <f t="shared" si="1638"/>
        <v>0</v>
      </c>
      <c r="V347" s="111">
        <f t="shared" si="1638"/>
        <v>0</v>
      </c>
      <c r="W347" s="111">
        <f t="shared" si="1638"/>
        <v>0</v>
      </c>
      <c r="X347" s="111">
        <f t="shared" si="1638"/>
        <v>0</v>
      </c>
      <c r="Y347" s="111">
        <f t="shared" si="1638"/>
        <v>0</v>
      </c>
      <c r="Z347" s="111">
        <f t="shared" si="1638"/>
        <v>0</v>
      </c>
      <c r="AA347" s="114"/>
      <c r="AB347" s="111">
        <f t="shared" ref="AB347:AK347" si="1639">ROUND(Q346*E$11/12,2)</f>
        <v>0</v>
      </c>
      <c r="AC347" s="111">
        <f t="shared" si="1639"/>
        <v>0</v>
      </c>
      <c r="AD347" s="111">
        <f t="shared" si="1639"/>
        <v>0</v>
      </c>
      <c r="AE347" s="111">
        <f t="shared" si="1639"/>
        <v>0</v>
      </c>
      <c r="AF347" s="111">
        <f t="shared" si="1639"/>
        <v>0</v>
      </c>
      <c r="AG347" s="111">
        <f t="shared" si="1639"/>
        <v>0</v>
      </c>
      <c r="AH347" s="111">
        <f t="shared" si="1639"/>
        <v>0</v>
      </c>
      <c r="AI347" s="111">
        <f t="shared" si="1639"/>
        <v>0</v>
      </c>
      <c r="AJ347" s="111">
        <f t="shared" si="1639"/>
        <v>0</v>
      </c>
      <c r="AK347" s="111">
        <f t="shared" si="1639"/>
        <v>0</v>
      </c>
      <c r="AL347" s="111">
        <f t="shared" si="22"/>
        <v>0</v>
      </c>
      <c r="AM347" s="115"/>
      <c r="AN347" s="111">
        <f t="shared" ref="AN347:AW347" si="1640">IF(Q346&gt;0,IF((Q346+AB347)&lt;E$12,Q346+AB347,E$12),0)</f>
        <v>0</v>
      </c>
      <c r="AO347" s="111">
        <f t="shared" si="1640"/>
        <v>0</v>
      </c>
      <c r="AP347" s="111">
        <f t="shared" si="1640"/>
        <v>0</v>
      </c>
      <c r="AQ347" s="111">
        <f t="shared" si="1640"/>
        <v>0</v>
      </c>
      <c r="AR347" s="111">
        <f t="shared" si="1640"/>
        <v>0</v>
      </c>
      <c r="AS347" s="111">
        <f t="shared" si="1640"/>
        <v>0</v>
      </c>
      <c r="AT347" s="111">
        <f t="shared" si="1640"/>
        <v>0</v>
      </c>
      <c r="AU347" s="111">
        <f t="shared" si="1640"/>
        <v>0</v>
      </c>
      <c r="AV347" s="111">
        <f t="shared" si="1640"/>
        <v>0</v>
      </c>
      <c r="AW347" s="111">
        <f t="shared" si="1640"/>
        <v>0</v>
      </c>
      <c r="AX347" s="111">
        <f t="shared" si="24"/>
        <v>0</v>
      </c>
      <c r="AY347" s="111"/>
      <c r="AZ347" s="113">
        <f t="shared" si="25"/>
        <v>0</v>
      </c>
      <c r="BA347" s="111">
        <f t="shared" ref="BA347:BI347" si="1641">IF(R346&lt;=0,0,IF($C347&lt;=SUM($AZ347:AZ347),0,IF(AO347+$C347-SUM($AZ347:AZ347)&gt;R346+AC347,R346+AC347-AO347,$C347-SUM($AZ347:AZ347))))</f>
        <v>0</v>
      </c>
      <c r="BB347" s="111">
        <f t="shared" si="1641"/>
        <v>0</v>
      </c>
      <c r="BC347" s="111">
        <f t="shared" si="1641"/>
        <v>0</v>
      </c>
      <c r="BD347" s="111">
        <f t="shared" si="1641"/>
        <v>0</v>
      </c>
      <c r="BE347" s="111">
        <f t="shared" si="1641"/>
        <v>0</v>
      </c>
      <c r="BF347" s="111">
        <f t="shared" si="1641"/>
        <v>0</v>
      </c>
      <c r="BG347" s="111">
        <f t="shared" si="1641"/>
        <v>0</v>
      </c>
      <c r="BH347" s="111">
        <f t="shared" si="1641"/>
        <v>0</v>
      </c>
      <c r="BI347" s="111">
        <f t="shared" si="1641"/>
        <v>0</v>
      </c>
      <c r="BJ347" s="53"/>
      <c r="BK347" s="53"/>
    </row>
    <row r="348" ht="10.5" customHeight="1">
      <c r="A348" s="107" t="str">
        <f t="shared" si="16"/>
        <v/>
      </c>
      <c r="B348" s="108" t="str">
        <f t="shared" si="17"/>
        <v>#N/A</v>
      </c>
      <c r="C348" s="109" t="str">
        <f t="shared" si="18"/>
        <v/>
      </c>
      <c r="D348" s="110"/>
      <c r="E348" s="111">
        <f t="shared" ref="E348:N348" si="1642">AN348+AZ348</f>
        <v>0</v>
      </c>
      <c r="F348" s="111">
        <f t="shared" si="1642"/>
        <v>0</v>
      </c>
      <c r="G348" s="111">
        <f t="shared" si="1642"/>
        <v>0</v>
      </c>
      <c r="H348" s="111">
        <f t="shared" si="1642"/>
        <v>0</v>
      </c>
      <c r="I348" s="111">
        <f t="shared" si="1642"/>
        <v>0</v>
      </c>
      <c r="J348" s="111">
        <f t="shared" si="1642"/>
        <v>0</v>
      </c>
      <c r="K348" s="111">
        <f t="shared" si="1642"/>
        <v>0</v>
      </c>
      <c r="L348" s="111">
        <f t="shared" si="1642"/>
        <v>0</v>
      </c>
      <c r="M348" s="111">
        <f t="shared" si="1642"/>
        <v>0</v>
      </c>
      <c r="N348" s="111">
        <f t="shared" si="1642"/>
        <v>0</v>
      </c>
      <c r="O348" s="112"/>
      <c r="P348" s="111">
        <f t="shared" si="11"/>
        <v>0</v>
      </c>
      <c r="Q348" s="111">
        <f t="shared" ref="Q348:Z348" si="1643">IF(E$10=0,0,ROUND(Q347-(E348-AB348),2))</f>
        <v>0</v>
      </c>
      <c r="R348" s="111">
        <f t="shared" si="1643"/>
        <v>0</v>
      </c>
      <c r="S348" s="111">
        <f t="shared" si="1643"/>
        <v>0</v>
      </c>
      <c r="T348" s="111">
        <f t="shared" si="1643"/>
        <v>0</v>
      </c>
      <c r="U348" s="111">
        <f t="shared" si="1643"/>
        <v>0</v>
      </c>
      <c r="V348" s="111">
        <f t="shared" si="1643"/>
        <v>0</v>
      </c>
      <c r="W348" s="111">
        <f t="shared" si="1643"/>
        <v>0</v>
      </c>
      <c r="X348" s="111">
        <f t="shared" si="1643"/>
        <v>0</v>
      </c>
      <c r="Y348" s="111">
        <f t="shared" si="1643"/>
        <v>0</v>
      </c>
      <c r="Z348" s="111">
        <f t="shared" si="1643"/>
        <v>0</v>
      </c>
      <c r="AA348" s="114"/>
      <c r="AB348" s="111">
        <f t="shared" ref="AB348:AK348" si="1644">ROUND(Q347*E$11/12,2)</f>
        <v>0</v>
      </c>
      <c r="AC348" s="111">
        <f t="shared" si="1644"/>
        <v>0</v>
      </c>
      <c r="AD348" s="111">
        <f t="shared" si="1644"/>
        <v>0</v>
      </c>
      <c r="AE348" s="111">
        <f t="shared" si="1644"/>
        <v>0</v>
      </c>
      <c r="AF348" s="111">
        <f t="shared" si="1644"/>
        <v>0</v>
      </c>
      <c r="AG348" s="111">
        <f t="shared" si="1644"/>
        <v>0</v>
      </c>
      <c r="AH348" s="111">
        <f t="shared" si="1644"/>
        <v>0</v>
      </c>
      <c r="AI348" s="111">
        <f t="shared" si="1644"/>
        <v>0</v>
      </c>
      <c r="AJ348" s="111">
        <f t="shared" si="1644"/>
        <v>0</v>
      </c>
      <c r="AK348" s="111">
        <f t="shared" si="1644"/>
        <v>0</v>
      </c>
      <c r="AL348" s="111">
        <f t="shared" si="22"/>
        <v>0</v>
      </c>
      <c r="AM348" s="115"/>
      <c r="AN348" s="111">
        <f t="shared" ref="AN348:AW348" si="1645">IF(Q347&gt;0,IF((Q347+AB348)&lt;E$12,Q347+AB348,E$12),0)</f>
        <v>0</v>
      </c>
      <c r="AO348" s="111">
        <f t="shared" si="1645"/>
        <v>0</v>
      </c>
      <c r="AP348" s="111">
        <f t="shared" si="1645"/>
        <v>0</v>
      </c>
      <c r="AQ348" s="111">
        <f t="shared" si="1645"/>
        <v>0</v>
      </c>
      <c r="AR348" s="111">
        <f t="shared" si="1645"/>
        <v>0</v>
      </c>
      <c r="AS348" s="111">
        <f t="shared" si="1645"/>
        <v>0</v>
      </c>
      <c r="AT348" s="111">
        <f t="shared" si="1645"/>
        <v>0</v>
      </c>
      <c r="AU348" s="111">
        <f t="shared" si="1645"/>
        <v>0</v>
      </c>
      <c r="AV348" s="111">
        <f t="shared" si="1645"/>
        <v>0</v>
      </c>
      <c r="AW348" s="111">
        <f t="shared" si="1645"/>
        <v>0</v>
      </c>
      <c r="AX348" s="111">
        <f t="shared" si="24"/>
        <v>0</v>
      </c>
      <c r="AY348" s="111"/>
      <c r="AZ348" s="113">
        <f t="shared" si="25"/>
        <v>0</v>
      </c>
      <c r="BA348" s="111">
        <f t="shared" ref="BA348:BI348" si="1646">IF(R347&lt;=0,0,IF($C348&lt;=SUM($AZ348:AZ348),0,IF(AO348+$C348-SUM($AZ348:AZ348)&gt;R347+AC348,R347+AC348-AO348,$C348-SUM($AZ348:AZ348))))</f>
        <v>0</v>
      </c>
      <c r="BB348" s="111">
        <f t="shared" si="1646"/>
        <v>0</v>
      </c>
      <c r="BC348" s="111">
        <f t="shared" si="1646"/>
        <v>0</v>
      </c>
      <c r="BD348" s="111">
        <f t="shared" si="1646"/>
        <v>0</v>
      </c>
      <c r="BE348" s="111">
        <f t="shared" si="1646"/>
        <v>0</v>
      </c>
      <c r="BF348" s="111">
        <f t="shared" si="1646"/>
        <v>0</v>
      </c>
      <c r="BG348" s="111">
        <f t="shared" si="1646"/>
        <v>0</v>
      </c>
      <c r="BH348" s="111">
        <f t="shared" si="1646"/>
        <v>0</v>
      </c>
      <c r="BI348" s="111">
        <f t="shared" si="1646"/>
        <v>0</v>
      </c>
      <c r="BJ348" s="53"/>
      <c r="BK348" s="53"/>
    </row>
    <row r="349" ht="10.5" customHeight="1">
      <c r="A349" s="107" t="str">
        <f t="shared" si="16"/>
        <v/>
      </c>
      <c r="B349" s="108" t="str">
        <f t="shared" si="17"/>
        <v>#N/A</v>
      </c>
      <c r="C349" s="109" t="str">
        <f t="shared" si="18"/>
        <v/>
      </c>
      <c r="D349" s="110"/>
      <c r="E349" s="111">
        <f t="shared" ref="E349:N349" si="1647">AN349+AZ349</f>
        <v>0</v>
      </c>
      <c r="F349" s="111">
        <f t="shared" si="1647"/>
        <v>0</v>
      </c>
      <c r="G349" s="111">
        <f t="shared" si="1647"/>
        <v>0</v>
      </c>
      <c r="H349" s="111">
        <f t="shared" si="1647"/>
        <v>0</v>
      </c>
      <c r="I349" s="111">
        <f t="shared" si="1647"/>
        <v>0</v>
      </c>
      <c r="J349" s="111">
        <f t="shared" si="1647"/>
        <v>0</v>
      </c>
      <c r="K349" s="111">
        <f t="shared" si="1647"/>
        <v>0</v>
      </c>
      <c r="L349" s="111">
        <f t="shared" si="1647"/>
        <v>0</v>
      </c>
      <c r="M349" s="111">
        <f t="shared" si="1647"/>
        <v>0</v>
      </c>
      <c r="N349" s="111">
        <f t="shared" si="1647"/>
        <v>0</v>
      </c>
      <c r="O349" s="112"/>
      <c r="P349" s="111">
        <f t="shared" si="11"/>
        <v>0</v>
      </c>
      <c r="Q349" s="111">
        <f t="shared" ref="Q349:Z349" si="1648">IF(E$10=0,0,ROUND(Q348-(E349-AB349),2))</f>
        <v>0</v>
      </c>
      <c r="R349" s="111">
        <f t="shared" si="1648"/>
        <v>0</v>
      </c>
      <c r="S349" s="111">
        <f t="shared" si="1648"/>
        <v>0</v>
      </c>
      <c r="T349" s="111">
        <f t="shared" si="1648"/>
        <v>0</v>
      </c>
      <c r="U349" s="111">
        <f t="shared" si="1648"/>
        <v>0</v>
      </c>
      <c r="V349" s="111">
        <f t="shared" si="1648"/>
        <v>0</v>
      </c>
      <c r="W349" s="111">
        <f t="shared" si="1648"/>
        <v>0</v>
      </c>
      <c r="X349" s="111">
        <f t="shared" si="1648"/>
        <v>0</v>
      </c>
      <c r="Y349" s="111">
        <f t="shared" si="1648"/>
        <v>0</v>
      </c>
      <c r="Z349" s="111">
        <f t="shared" si="1648"/>
        <v>0</v>
      </c>
      <c r="AA349" s="114"/>
      <c r="AB349" s="111">
        <f t="shared" ref="AB349:AK349" si="1649">ROUND(Q348*E$11/12,2)</f>
        <v>0</v>
      </c>
      <c r="AC349" s="111">
        <f t="shared" si="1649"/>
        <v>0</v>
      </c>
      <c r="AD349" s="111">
        <f t="shared" si="1649"/>
        <v>0</v>
      </c>
      <c r="AE349" s="111">
        <f t="shared" si="1649"/>
        <v>0</v>
      </c>
      <c r="AF349" s="111">
        <f t="shared" si="1649"/>
        <v>0</v>
      </c>
      <c r="AG349" s="111">
        <f t="shared" si="1649"/>
        <v>0</v>
      </c>
      <c r="AH349" s="111">
        <f t="shared" si="1649"/>
        <v>0</v>
      </c>
      <c r="AI349" s="111">
        <f t="shared" si="1649"/>
        <v>0</v>
      </c>
      <c r="AJ349" s="111">
        <f t="shared" si="1649"/>
        <v>0</v>
      </c>
      <c r="AK349" s="111">
        <f t="shared" si="1649"/>
        <v>0</v>
      </c>
      <c r="AL349" s="111">
        <f t="shared" si="22"/>
        <v>0</v>
      </c>
      <c r="AM349" s="115"/>
      <c r="AN349" s="111">
        <f t="shared" ref="AN349:AW349" si="1650">IF(Q348&gt;0,IF((Q348+AB349)&lt;E$12,Q348+AB349,E$12),0)</f>
        <v>0</v>
      </c>
      <c r="AO349" s="111">
        <f t="shared" si="1650"/>
        <v>0</v>
      </c>
      <c r="AP349" s="111">
        <f t="shared" si="1650"/>
        <v>0</v>
      </c>
      <c r="AQ349" s="111">
        <f t="shared" si="1650"/>
        <v>0</v>
      </c>
      <c r="AR349" s="111">
        <f t="shared" si="1650"/>
        <v>0</v>
      </c>
      <c r="AS349" s="111">
        <f t="shared" si="1650"/>
        <v>0</v>
      </c>
      <c r="AT349" s="111">
        <f t="shared" si="1650"/>
        <v>0</v>
      </c>
      <c r="AU349" s="111">
        <f t="shared" si="1650"/>
        <v>0</v>
      </c>
      <c r="AV349" s="111">
        <f t="shared" si="1650"/>
        <v>0</v>
      </c>
      <c r="AW349" s="111">
        <f t="shared" si="1650"/>
        <v>0</v>
      </c>
      <c r="AX349" s="111">
        <f t="shared" si="24"/>
        <v>0</v>
      </c>
      <c r="AY349" s="111"/>
      <c r="AZ349" s="113">
        <f t="shared" si="25"/>
        <v>0</v>
      </c>
      <c r="BA349" s="111">
        <f t="shared" ref="BA349:BI349" si="1651">IF(R348&lt;=0,0,IF($C349&lt;=SUM($AZ349:AZ349),0,IF(AO349+$C349-SUM($AZ349:AZ349)&gt;R348+AC349,R348+AC349-AO349,$C349-SUM($AZ349:AZ349))))</f>
        <v>0</v>
      </c>
      <c r="BB349" s="111">
        <f t="shared" si="1651"/>
        <v>0</v>
      </c>
      <c r="BC349" s="111">
        <f t="shared" si="1651"/>
        <v>0</v>
      </c>
      <c r="BD349" s="111">
        <f t="shared" si="1651"/>
        <v>0</v>
      </c>
      <c r="BE349" s="111">
        <f t="shared" si="1651"/>
        <v>0</v>
      </c>
      <c r="BF349" s="111">
        <f t="shared" si="1651"/>
        <v>0</v>
      </c>
      <c r="BG349" s="111">
        <f t="shared" si="1651"/>
        <v>0</v>
      </c>
      <c r="BH349" s="111">
        <f t="shared" si="1651"/>
        <v>0</v>
      </c>
      <c r="BI349" s="111">
        <f t="shared" si="1651"/>
        <v>0</v>
      </c>
      <c r="BJ349" s="53"/>
      <c r="BK349" s="53"/>
    </row>
    <row r="350" ht="10.5" customHeight="1">
      <c r="A350" s="107" t="str">
        <f t="shared" si="16"/>
        <v/>
      </c>
      <c r="B350" s="108" t="str">
        <f t="shared" si="17"/>
        <v>#N/A</v>
      </c>
      <c r="C350" s="109" t="str">
        <f t="shared" si="18"/>
        <v/>
      </c>
      <c r="D350" s="110"/>
      <c r="E350" s="111">
        <f t="shared" ref="E350:N350" si="1652">AN350+AZ350</f>
        <v>0</v>
      </c>
      <c r="F350" s="111">
        <f t="shared" si="1652"/>
        <v>0</v>
      </c>
      <c r="G350" s="111">
        <f t="shared" si="1652"/>
        <v>0</v>
      </c>
      <c r="H350" s="111">
        <f t="shared" si="1652"/>
        <v>0</v>
      </c>
      <c r="I350" s="111">
        <f t="shared" si="1652"/>
        <v>0</v>
      </c>
      <c r="J350" s="111">
        <f t="shared" si="1652"/>
        <v>0</v>
      </c>
      <c r="K350" s="111">
        <f t="shared" si="1652"/>
        <v>0</v>
      </c>
      <c r="L350" s="111">
        <f t="shared" si="1652"/>
        <v>0</v>
      </c>
      <c r="M350" s="111">
        <f t="shared" si="1652"/>
        <v>0</v>
      </c>
      <c r="N350" s="111">
        <f t="shared" si="1652"/>
        <v>0</v>
      </c>
      <c r="O350" s="112"/>
      <c r="P350" s="111">
        <f t="shared" si="11"/>
        <v>0</v>
      </c>
      <c r="Q350" s="111">
        <f t="shared" ref="Q350:Z350" si="1653">IF(E$10=0,0,ROUND(Q349-(E350-AB350),2))</f>
        <v>0</v>
      </c>
      <c r="R350" s="111">
        <f t="shared" si="1653"/>
        <v>0</v>
      </c>
      <c r="S350" s="111">
        <f t="shared" si="1653"/>
        <v>0</v>
      </c>
      <c r="T350" s="111">
        <f t="shared" si="1653"/>
        <v>0</v>
      </c>
      <c r="U350" s="111">
        <f t="shared" si="1653"/>
        <v>0</v>
      </c>
      <c r="V350" s="111">
        <f t="shared" si="1653"/>
        <v>0</v>
      </c>
      <c r="W350" s="111">
        <f t="shared" si="1653"/>
        <v>0</v>
      </c>
      <c r="X350" s="111">
        <f t="shared" si="1653"/>
        <v>0</v>
      </c>
      <c r="Y350" s="111">
        <f t="shared" si="1653"/>
        <v>0</v>
      </c>
      <c r="Z350" s="111">
        <f t="shared" si="1653"/>
        <v>0</v>
      </c>
      <c r="AA350" s="114"/>
      <c r="AB350" s="111">
        <f t="shared" ref="AB350:AK350" si="1654">ROUND(Q349*E$11/12,2)</f>
        <v>0</v>
      </c>
      <c r="AC350" s="111">
        <f t="shared" si="1654"/>
        <v>0</v>
      </c>
      <c r="AD350" s="111">
        <f t="shared" si="1654"/>
        <v>0</v>
      </c>
      <c r="AE350" s="111">
        <f t="shared" si="1654"/>
        <v>0</v>
      </c>
      <c r="AF350" s="111">
        <f t="shared" si="1654"/>
        <v>0</v>
      </c>
      <c r="AG350" s="111">
        <f t="shared" si="1654"/>
        <v>0</v>
      </c>
      <c r="AH350" s="111">
        <f t="shared" si="1654"/>
        <v>0</v>
      </c>
      <c r="AI350" s="111">
        <f t="shared" si="1654"/>
        <v>0</v>
      </c>
      <c r="AJ350" s="111">
        <f t="shared" si="1654"/>
        <v>0</v>
      </c>
      <c r="AK350" s="111">
        <f t="shared" si="1654"/>
        <v>0</v>
      </c>
      <c r="AL350" s="111">
        <f t="shared" si="22"/>
        <v>0</v>
      </c>
      <c r="AM350" s="115"/>
      <c r="AN350" s="111">
        <f t="shared" ref="AN350:AW350" si="1655">IF(Q349&gt;0,IF((Q349+AB350)&lt;E$12,Q349+AB350,E$12),0)</f>
        <v>0</v>
      </c>
      <c r="AO350" s="111">
        <f t="shared" si="1655"/>
        <v>0</v>
      </c>
      <c r="AP350" s="111">
        <f t="shared" si="1655"/>
        <v>0</v>
      </c>
      <c r="AQ350" s="111">
        <f t="shared" si="1655"/>
        <v>0</v>
      </c>
      <c r="AR350" s="111">
        <f t="shared" si="1655"/>
        <v>0</v>
      </c>
      <c r="AS350" s="111">
        <f t="shared" si="1655"/>
        <v>0</v>
      </c>
      <c r="AT350" s="111">
        <f t="shared" si="1655"/>
        <v>0</v>
      </c>
      <c r="AU350" s="111">
        <f t="shared" si="1655"/>
        <v>0</v>
      </c>
      <c r="AV350" s="111">
        <f t="shared" si="1655"/>
        <v>0</v>
      </c>
      <c r="AW350" s="111">
        <f t="shared" si="1655"/>
        <v>0</v>
      </c>
      <c r="AX350" s="111">
        <f t="shared" si="24"/>
        <v>0</v>
      </c>
      <c r="AY350" s="111"/>
      <c r="AZ350" s="113">
        <f t="shared" si="25"/>
        <v>0</v>
      </c>
      <c r="BA350" s="111">
        <f t="shared" ref="BA350:BI350" si="1656">IF(R349&lt;=0,0,IF($C350&lt;=SUM($AZ350:AZ350),0,IF(AO350+$C350-SUM($AZ350:AZ350)&gt;R349+AC350,R349+AC350-AO350,$C350-SUM($AZ350:AZ350))))</f>
        <v>0</v>
      </c>
      <c r="BB350" s="111">
        <f t="shared" si="1656"/>
        <v>0</v>
      </c>
      <c r="BC350" s="111">
        <f t="shared" si="1656"/>
        <v>0</v>
      </c>
      <c r="BD350" s="111">
        <f t="shared" si="1656"/>
        <v>0</v>
      </c>
      <c r="BE350" s="111">
        <f t="shared" si="1656"/>
        <v>0</v>
      </c>
      <c r="BF350" s="111">
        <f t="shared" si="1656"/>
        <v>0</v>
      </c>
      <c r="BG350" s="111">
        <f t="shared" si="1656"/>
        <v>0</v>
      </c>
      <c r="BH350" s="111">
        <f t="shared" si="1656"/>
        <v>0</v>
      </c>
      <c r="BI350" s="111">
        <f t="shared" si="1656"/>
        <v>0</v>
      </c>
      <c r="BJ350" s="53"/>
      <c r="BK350" s="53"/>
    </row>
    <row r="351" ht="10.5" customHeight="1">
      <c r="A351" s="107" t="str">
        <f t="shared" si="16"/>
        <v/>
      </c>
      <c r="B351" s="108" t="str">
        <f t="shared" si="17"/>
        <v>#N/A</v>
      </c>
      <c r="C351" s="109" t="str">
        <f t="shared" si="18"/>
        <v/>
      </c>
      <c r="D351" s="110"/>
      <c r="E351" s="111">
        <f t="shared" ref="E351:N351" si="1657">AN351+AZ351</f>
        <v>0</v>
      </c>
      <c r="F351" s="111">
        <f t="shared" si="1657"/>
        <v>0</v>
      </c>
      <c r="G351" s="111">
        <f t="shared" si="1657"/>
        <v>0</v>
      </c>
      <c r="H351" s="111">
        <f t="shared" si="1657"/>
        <v>0</v>
      </c>
      <c r="I351" s="111">
        <f t="shared" si="1657"/>
        <v>0</v>
      </c>
      <c r="J351" s="111">
        <f t="shared" si="1657"/>
        <v>0</v>
      </c>
      <c r="K351" s="111">
        <f t="shared" si="1657"/>
        <v>0</v>
      </c>
      <c r="L351" s="111">
        <f t="shared" si="1657"/>
        <v>0</v>
      </c>
      <c r="M351" s="111">
        <f t="shared" si="1657"/>
        <v>0</v>
      </c>
      <c r="N351" s="111">
        <f t="shared" si="1657"/>
        <v>0</v>
      </c>
      <c r="O351" s="112"/>
      <c r="P351" s="111">
        <f t="shared" si="11"/>
        <v>0</v>
      </c>
      <c r="Q351" s="111">
        <f t="shared" ref="Q351:Z351" si="1658">IF(E$10=0,0,ROUND(Q350-(E351-AB351),2))</f>
        <v>0</v>
      </c>
      <c r="R351" s="111">
        <f t="shared" si="1658"/>
        <v>0</v>
      </c>
      <c r="S351" s="111">
        <f t="shared" si="1658"/>
        <v>0</v>
      </c>
      <c r="T351" s="111">
        <f t="shared" si="1658"/>
        <v>0</v>
      </c>
      <c r="U351" s="111">
        <f t="shared" si="1658"/>
        <v>0</v>
      </c>
      <c r="V351" s="111">
        <f t="shared" si="1658"/>
        <v>0</v>
      </c>
      <c r="W351" s="111">
        <f t="shared" si="1658"/>
        <v>0</v>
      </c>
      <c r="X351" s="111">
        <f t="shared" si="1658"/>
        <v>0</v>
      </c>
      <c r="Y351" s="111">
        <f t="shared" si="1658"/>
        <v>0</v>
      </c>
      <c r="Z351" s="111">
        <f t="shared" si="1658"/>
        <v>0</v>
      </c>
      <c r="AA351" s="114"/>
      <c r="AB351" s="111">
        <f t="shared" ref="AB351:AK351" si="1659">ROUND(Q350*E$11/12,2)</f>
        <v>0</v>
      </c>
      <c r="AC351" s="111">
        <f t="shared" si="1659"/>
        <v>0</v>
      </c>
      <c r="AD351" s="111">
        <f t="shared" si="1659"/>
        <v>0</v>
      </c>
      <c r="AE351" s="111">
        <f t="shared" si="1659"/>
        <v>0</v>
      </c>
      <c r="AF351" s="111">
        <f t="shared" si="1659"/>
        <v>0</v>
      </c>
      <c r="AG351" s="111">
        <f t="shared" si="1659"/>
        <v>0</v>
      </c>
      <c r="AH351" s="111">
        <f t="shared" si="1659"/>
        <v>0</v>
      </c>
      <c r="AI351" s="111">
        <f t="shared" si="1659"/>
        <v>0</v>
      </c>
      <c r="AJ351" s="111">
        <f t="shared" si="1659"/>
        <v>0</v>
      </c>
      <c r="AK351" s="111">
        <f t="shared" si="1659"/>
        <v>0</v>
      </c>
      <c r="AL351" s="111">
        <f t="shared" si="22"/>
        <v>0</v>
      </c>
      <c r="AM351" s="115"/>
      <c r="AN351" s="111">
        <f t="shared" ref="AN351:AW351" si="1660">IF(Q350&gt;0,IF((Q350+AB351)&lt;E$12,Q350+AB351,E$12),0)</f>
        <v>0</v>
      </c>
      <c r="AO351" s="111">
        <f t="shared" si="1660"/>
        <v>0</v>
      </c>
      <c r="AP351" s="111">
        <f t="shared" si="1660"/>
        <v>0</v>
      </c>
      <c r="AQ351" s="111">
        <f t="shared" si="1660"/>
        <v>0</v>
      </c>
      <c r="AR351" s="111">
        <f t="shared" si="1660"/>
        <v>0</v>
      </c>
      <c r="AS351" s="111">
        <f t="shared" si="1660"/>
        <v>0</v>
      </c>
      <c r="AT351" s="111">
        <f t="shared" si="1660"/>
        <v>0</v>
      </c>
      <c r="AU351" s="111">
        <f t="shared" si="1660"/>
        <v>0</v>
      </c>
      <c r="AV351" s="111">
        <f t="shared" si="1660"/>
        <v>0</v>
      </c>
      <c r="AW351" s="111">
        <f t="shared" si="1660"/>
        <v>0</v>
      </c>
      <c r="AX351" s="111">
        <f t="shared" si="24"/>
        <v>0</v>
      </c>
      <c r="AY351" s="111"/>
      <c r="AZ351" s="113">
        <f t="shared" si="25"/>
        <v>0</v>
      </c>
      <c r="BA351" s="111">
        <f t="shared" ref="BA351:BI351" si="1661">IF(R350&lt;=0,0,IF($C351&lt;=SUM($AZ351:AZ351),0,IF(AO351+$C351-SUM($AZ351:AZ351)&gt;R350+AC351,R350+AC351-AO351,$C351-SUM($AZ351:AZ351))))</f>
        <v>0</v>
      </c>
      <c r="BB351" s="111">
        <f t="shared" si="1661"/>
        <v>0</v>
      </c>
      <c r="BC351" s="111">
        <f t="shared" si="1661"/>
        <v>0</v>
      </c>
      <c r="BD351" s="111">
        <f t="shared" si="1661"/>
        <v>0</v>
      </c>
      <c r="BE351" s="111">
        <f t="shared" si="1661"/>
        <v>0</v>
      </c>
      <c r="BF351" s="111">
        <f t="shared" si="1661"/>
        <v>0</v>
      </c>
      <c r="BG351" s="111">
        <f t="shared" si="1661"/>
        <v>0</v>
      </c>
      <c r="BH351" s="111">
        <f t="shared" si="1661"/>
        <v>0</v>
      </c>
      <c r="BI351" s="111">
        <f t="shared" si="1661"/>
        <v>0</v>
      </c>
      <c r="BJ351" s="53"/>
      <c r="BK351" s="53"/>
    </row>
    <row r="352" ht="10.5" customHeight="1">
      <c r="A352" s="107" t="str">
        <f t="shared" si="16"/>
        <v/>
      </c>
      <c r="B352" s="108" t="str">
        <f t="shared" si="17"/>
        <v>#N/A</v>
      </c>
      <c r="C352" s="109" t="str">
        <f t="shared" si="18"/>
        <v/>
      </c>
      <c r="D352" s="110"/>
      <c r="E352" s="111">
        <f t="shared" ref="E352:N352" si="1662">AN352+AZ352</f>
        <v>0</v>
      </c>
      <c r="F352" s="111">
        <f t="shared" si="1662"/>
        <v>0</v>
      </c>
      <c r="G352" s="111">
        <f t="shared" si="1662"/>
        <v>0</v>
      </c>
      <c r="H352" s="111">
        <f t="shared" si="1662"/>
        <v>0</v>
      </c>
      <c r="I352" s="111">
        <f t="shared" si="1662"/>
        <v>0</v>
      </c>
      <c r="J352" s="111">
        <f t="shared" si="1662"/>
        <v>0</v>
      </c>
      <c r="K352" s="111">
        <f t="shared" si="1662"/>
        <v>0</v>
      </c>
      <c r="L352" s="111">
        <f t="shared" si="1662"/>
        <v>0</v>
      </c>
      <c r="M352" s="111">
        <f t="shared" si="1662"/>
        <v>0</v>
      </c>
      <c r="N352" s="111">
        <f t="shared" si="1662"/>
        <v>0</v>
      </c>
      <c r="O352" s="112"/>
      <c r="P352" s="111">
        <f t="shared" si="11"/>
        <v>0</v>
      </c>
      <c r="Q352" s="111">
        <f t="shared" ref="Q352:Z352" si="1663">IF(E$10=0,0,ROUND(Q351-(E352-AB352),2))</f>
        <v>0</v>
      </c>
      <c r="R352" s="111">
        <f t="shared" si="1663"/>
        <v>0</v>
      </c>
      <c r="S352" s="111">
        <f t="shared" si="1663"/>
        <v>0</v>
      </c>
      <c r="T352" s="111">
        <f t="shared" si="1663"/>
        <v>0</v>
      </c>
      <c r="U352" s="111">
        <f t="shared" si="1663"/>
        <v>0</v>
      </c>
      <c r="V352" s="111">
        <f t="shared" si="1663"/>
        <v>0</v>
      </c>
      <c r="W352" s="111">
        <f t="shared" si="1663"/>
        <v>0</v>
      </c>
      <c r="X352" s="111">
        <f t="shared" si="1663"/>
        <v>0</v>
      </c>
      <c r="Y352" s="111">
        <f t="shared" si="1663"/>
        <v>0</v>
      </c>
      <c r="Z352" s="111">
        <f t="shared" si="1663"/>
        <v>0</v>
      </c>
      <c r="AA352" s="114"/>
      <c r="AB352" s="111">
        <f t="shared" ref="AB352:AK352" si="1664">ROUND(Q351*E$11/12,2)</f>
        <v>0</v>
      </c>
      <c r="AC352" s="111">
        <f t="shared" si="1664"/>
        <v>0</v>
      </c>
      <c r="AD352" s="111">
        <f t="shared" si="1664"/>
        <v>0</v>
      </c>
      <c r="AE352" s="111">
        <f t="shared" si="1664"/>
        <v>0</v>
      </c>
      <c r="AF352" s="111">
        <f t="shared" si="1664"/>
        <v>0</v>
      </c>
      <c r="AG352" s="111">
        <f t="shared" si="1664"/>
        <v>0</v>
      </c>
      <c r="AH352" s="111">
        <f t="shared" si="1664"/>
        <v>0</v>
      </c>
      <c r="AI352" s="111">
        <f t="shared" si="1664"/>
        <v>0</v>
      </c>
      <c r="AJ352" s="111">
        <f t="shared" si="1664"/>
        <v>0</v>
      </c>
      <c r="AK352" s="111">
        <f t="shared" si="1664"/>
        <v>0</v>
      </c>
      <c r="AL352" s="111">
        <f t="shared" si="22"/>
        <v>0</v>
      </c>
      <c r="AM352" s="115"/>
      <c r="AN352" s="111">
        <f t="shared" ref="AN352:AW352" si="1665">IF(Q351&gt;0,IF((Q351+AB352)&lt;E$12,Q351+AB352,E$12),0)</f>
        <v>0</v>
      </c>
      <c r="AO352" s="111">
        <f t="shared" si="1665"/>
        <v>0</v>
      </c>
      <c r="AP352" s="111">
        <f t="shared" si="1665"/>
        <v>0</v>
      </c>
      <c r="AQ352" s="111">
        <f t="shared" si="1665"/>
        <v>0</v>
      </c>
      <c r="AR352" s="111">
        <f t="shared" si="1665"/>
        <v>0</v>
      </c>
      <c r="AS352" s="111">
        <f t="shared" si="1665"/>
        <v>0</v>
      </c>
      <c r="AT352" s="111">
        <f t="shared" si="1665"/>
        <v>0</v>
      </c>
      <c r="AU352" s="111">
        <f t="shared" si="1665"/>
        <v>0</v>
      </c>
      <c r="AV352" s="111">
        <f t="shared" si="1665"/>
        <v>0</v>
      </c>
      <c r="AW352" s="111">
        <f t="shared" si="1665"/>
        <v>0</v>
      </c>
      <c r="AX352" s="111">
        <f t="shared" si="24"/>
        <v>0</v>
      </c>
      <c r="AY352" s="111"/>
      <c r="AZ352" s="113">
        <f t="shared" si="25"/>
        <v>0</v>
      </c>
      <c r="BA352" s="111">
        <f t="shared" ref="BA352:BI352" si="1666">IF(R351&lt;=0,0,IF($C352&lt;=SUM($AZ352:AZ352),0,IF(AO352+$C352-SUM($AZ352:AZ352)&gt;R351+AC352,R351+AC352-AO352,$C352-SUM($AZ352:AZ352))))</f>
        <v>0</v>
      </c>
      <c r="BB352" s="111">
        <f t="shared" si="1666"/>
        <v>0</v>
      </c>
      <c r="BC352" s="111">
        <f t="shared" si="1666"/>
        <v>0</v>
      </c>
      <c r="BD352" s="111">
        <f t="shared" si="1666"/>
        <v>0</v>
      </c>
      <c r="BE352" s="111">
        <f t="shared" si="1666"/>
        <v>0</v>
      </c>
      <c r="BF352" s="111">
        <f t="shared" si="1666"/>
        <v>0</v>
      </c>
      <c r="BG352" s="111">
        <f t="shared" si="1666"/>
        <v>0</v>
      </c>
      <c r="BH352" s="111">
        <f t="shared" si="1666"/>
        <v>0</v>
      </c>
      <c r="BI352" s="111">
        <f t="shared" si="1666"/>
        <v>0</v>
      </c>
      <c r="BJ352" s="53"/>
      <c r="BK352" s="53"/>
    </row>
    <row r="353" ht="10.5" customHeight="1">
      <c r="A353" s="107" t="str">
        <f t="shared" si="16"/>
        <v/>
      </c>
      <c r="B353" s="108" t="str">
        <f t="shared" si="17"/>
        <v>#N/A</v>
      </c>
      <c r="C353" s="109" t="str">
        <f t="shared" si="18"/>
        <v/>
      </c>
      <c r="D353" s="110"/>
      <c r="E353" s="111">
        <f t="shared" ref="E353:N353" si="1667">AN353+AZ353</f>
        <v>0</v>
      </c>
      <c r="F353" s="111">
        <f t="shared" si="1667"/>
        <v>0</v>
      </c>
      <c r="G353" s="111">
        <f t="shared" si="1667"/>
        <v>0</v>
      </c>
      <c r="H353" s="111">
        <f t="shared" si="1667"/>
        <v>0</v>
      </c>
      <c r="I353" s="111">
        <f t="shared" si="1667"/>
        <v>0</v>
      </c>
      <c r="J353" s="111">
        <f t="shared" si="1667"/>
        <v>0</v>
      </c>
      <c r="K353" s="111">
        <f t="shared" si="1667"/>
        <v>0</v>
      </c>
      <c r="L353" s="111">
        <f t="shared" si="1667"/>
        <v>0</v>
      </c>
      <c r="M353" s="111">
        <f t="shared" si="1667"/>
        <v>0</v>
      </c>
      <c r="N353" s="111">
        <f t="shared" si="1667"/>
        <v>0</v>
      </c>
      <c r="O353" s="112"/>
      <c r="P353" s="111">
        <f t="shared" si="11"/>
        <v>0</v>
      </c>
      <c r="Q353" s="111">
        <f t="shared" ref="Q353:Z353" si="1668">IF(E$10=0,0,ROUND(Q352-(E353-AB353),2))</f>
        <v>0</v>
      </c>
      <c r="R353" s="111">
        <f t="shared" si="1668"/>
        <v>0</v>
      </c>
      <c r="S353" s="111">
        <f t="shared" si="1668"/>
        <v>0</v>
      </c>
      <c r="T353" s="111">
        <f t="shared" si="1668"/>
        <v>0</v>
      </c>
      <c r="U353" s="111">
        <f t="shared" si="1668"/>
        <v>0</v>
      </c>
      <c r="V353" s="111">
        <f t="shared" si="1668"/>
        <v>0</v>
      </c>
      <c r="W353" s="111">
        <f t="shared" si="1668"/>
        <v>0</v>
      </c>
      <c r="X353" s="111">
        <f t="shared" si="1668"/>
        <v>0</v>
      </c>
      <c r="Y353" s="111">
        <f t="shared" si="1668"/>
        <v>0</v>
      </c>
      <c r="Z353" s="111">
        <f t="shared" si="1668"/>
        <v>0</v>
      </c>
      <c r="AA353" s="114"/>
      <c r="AB353" s="111">
        <f t="shared" ref="AB353:AK353" si="1669">ROUND(Q352*E$11/12,2)</f>
        <v>0</v>
      </c>
      <c r="AC353" s="111">
        <f t="shared" si="1669"/>
        <v>0</v>
      </c>
      <c r="AD353" s="111">
        <f t="shared" si="1669"/>
        <v>0</v>
      </c>
      <c r="AE353" s="111">
        <f t="shared" si="1669"/>
        <v>0</v>
      </c>
      <c r="AF353" s="111">
        <f t="shared" si="1669"/>
        <v>0</v>
      </c>
      <c r="AG353" s="111">
        <f t="shared" si="1669"/>
        <v>0</v>
      </c>
      <c r="AH353" s="111">
        <f t="shared" si="1669"/>
        <v>0</v>
      </c>
      <c r="AI353" s="111">
        <f t="shared" si="1669"/>
        <v>0</v>
      </c>
      <c r="AJ353" s="111">
        <f t="shared" si="1669"/>
        <v>0</v>
      </c>
      <c r="AK353" s="111">
        <f t="shared" si="1669"/>
        <v>0</v>
      </c>
      <c r="AL353" s="111">
        <f t="shared" si="22"/>
        <v>0</v>
      </c>
      <c r="AM353" s="115"/>
      <c r="AN353" s="111">
        <f t="shared" ref="AN353:AW353" si="1670">IF(Q352&gt;0,IF((Q352+AB353)&lt;E$12,Q352+AB353,E$12),0)</f>
        <v>0</v>
      </c>
      <c r="AO353" s="111">
        <f t="shared" si="1670"/>
        <v>0</v>
      </c>
      <c r="AP353" s="111">
        <f t="shared" si="1670"/>
        <v>0</v>
      </c>
      <c r="AQ353" s="111">
        <f t="shared" si="1670"/>
        <v>0</v>
      </c>
      <c r="AR353" s="111">
        <f t="shared" si="1670"/>
        <v>0</v>
      </c>
      <c r="AS353" s="111">
        <f t="shared" si="1670"/>
        <v>0</v>
      </c>
      <c r="AT353" s="111">
        <f t="shared" si="1670"/>
        <v>0</v>
      </c>
      <c r="AU353" s="111">
        <f t="shared" si="1670"/>
        <v>0</v>
      </c>
      <c r="AV353" s="111">
        <f t="shared" si="1670"/>
        <v>0</v>
      </c>
      <c r="AW353" s="111">
        <f t="shared" si="1670"/>
        <v>0</v>
      </c>
      <c r="AX353" s="111">
        <f t="shared" si="24"/>
        <v>0</v>
      </c>
      <c r="AY353" s="111"/>
      <c r="AZ353" s="113">
        <f t="shared" si="25"/>
        <v>0</v>
      </c>
      <c r="BA353" s="111">
        <f t="shared" ref="BA353:BI353" si="1671">IF(R352&lt;=0,0,IF($C353&lt;=SUM($AZ353:AZ353),0,IF(AO353+$C353-SUM($AZ353:AZ353)&gt;R352+AC353,R352+AC353-AO353,$C353-SUM($AZ353:AZ353))))</f>
        <v>0</v>
      </c>
      <c r="BB353" s="111">
        <f t="shared" si="1671"/>
        <v>0</v>
      </c>
      <c r="BC353" s="111">
        <f t="shared" si="1671"/>
        <v>0</v>
      </c>
      <c r="BD353" s="111">
        <f t="shared" si="1671"/>
        <v>0</v>
      </c>
      <c r="BE353" s="111">
        <f t="shared" si="1671"/>
        <v>0</v>
      </c>
      <c r="BF353" s="111">
        <f t="shared" si="1671"/>
        <v>0</v>
      </c>
      <c r="BG353" s="111">
        <f t="shared" si="1671"/>
        <v>0</v>
      </c>
      <c r="BH353" s="111">
        <f t="shared" si="1671"/>
        <v>0</v>
      </c>
      <c r="BI353" s="111">
        <f t="shared" si="1671"/>
        <v>0</v>
      </c>
      <c r="BJ353" s="53"/>
      <c r="BK353" s="53"/>
    </row>
    <row r="354" ht="10.5" customHeight="1">
      <c r="A354" s="107" t="str">
        <f t="shared" si="16"/>
        <v/>
      </c>
      <c r="B354" s="108" t="str">
        <f t="shared" si="17"/>
        <v>#N/A</v>
      </c>
      <c r="C354" s="109" t="str">
        <f t="shared" si="18"/>
        <v/>
      </c>
      <c r="D354" s="110"/>
      <c r="E354" s="111">
        <f t="shared" ref="E354:N354" si="1672">AN354+AZ354</f>
        <v>0</v>
      </c>
      <c r="F354" s="111">
        <f t="shared" si="1672"/>
        <v>0</v>
      </c>
      <c r="G354" s="111">
        <f t="shared" si="1672"/>
        <v>0</v>
      </c>
      <c r="H354" s="111">
        <f t="shared" si="1672"/>
        <v>0</v>
      </c>
      <c r="I354" s="111">
        <f t="shared" si="1672"/>
        <v>0</v>
      </c>
      <c r="J354" s="111">
        <f t="shared" si="1672"/>
        <v>0</v>
      </c>
      <c r="K354" s="111">
        <f t="shared" si="1672"/>
        <v>0</v>
      </c>
      <c r="L354" s="111">
        <f t="shared" si="1672"/>
        <v>0</v>
      </c>
      <c r="M354" s="111">
        <f t="shared" si="1672"/>
        <v>0</v>
      </c>
      <c r="N354" s="111">
        <f t="shared" si="1672"/>
        <v>0</v>
      </c>
      <c r="O354" s="112"/>
      <c r="P354" s="111">
        <f t="shared" si="11"/>
        <v>0</v>
      </c>
      <c r="Q354" s="111">
        <f t="shared" ref="Q354:Z354" si="1673">IF(E$10=0,0,ROUND(Q353-(E354-AB354),2))</f>
        <v>0</v>
      </c>
      <c r="R354" s="111">
        <f t="shared" si="1673"/>
        <v>0</v>
      </c>
      <c r="S354" s="111">
        <f t="shared" si="1673"/>
        <v>0</v>
      </c>
      <c r="T354" s="111">
        <f t="shared" si="1673"/>
        <v>0</v>
      </c>
      <c r="U354" s="111">
        <f t="shared" si="1673"/>
        <v>0</v>
      </c>
      <c r="V354" s="111">
        <f t="shared" si="1673"/>
        <v>0</v>
      </c>
      <c r="W354" s="111">
        <f t="shared" si="1673"/>
        <v>0</v>
      </c>
      <c r="X354" s="111">
        <f t="shared" si="1673"/>
        <v>0</v>
      </c>
      <c r="Y354" s="111">
        <f t="shared" si="1673"/>
        <v>0</v>
      </c>
      <c r="Z354" s="111">
        <f t="shared" si="1673"/>
        <v>0</v>
      </c>
      <c r="AA354" s="114"/>
      <c r="AB354" s="111">
        <f t="shared" ref="AB354:AK354" si="1674">ROUND(Q353*E$11/12,2)</f>
        <v>0</v>
      </c>
      <c r="AC354" s="111">
        <f t="shared" si="1674"/>
        <v>0</v>
      </c>
      <c r="AD354" s="111">
        <f t="shared" si="1674"/>
        <v>0</v>
      </c>
      <c r="AE354" s="111">
        <f t="shared" si="1674"/>
        <v>0</v>
      </c>
      <c r="AF354" s="111">
        <f t="shared" si="1674"/>
        <v>0</v>
      </c>
      <c r="AG354" s="111">
        <f t="shared" si="1674"/>
        <v>0</v>
      </c>
      <c r="AH354" s="111">
        <f t="shared" si="1674"/>
        <v>0</v>
      </c>
      <c r="AI354" s="111">
        <f t="shared" si="1674"/>
        <v>0</v>
      </c>
      <c r="AJ354" s="111">
        <f t="shared" si="1674"/>
        <v>0</v>
      </c>
      <c r="AK354" s="111">
        <f t="shared" si="1674"/>
        <v>0</v>
      </c>
      <c r="AL354" s="111">
        <f t="shared" si="22"/>
        <v>0</v>
      </c>
      <c r="AM354" s="115"/>
      <c r="AN354" s="111">
        <f t="shared" ref="AN354:AW354" si="1675">IF(Q353&gt;0,IF((Q353+AB354)&lt;E$12,Q353+AB354,E$12),0)</f>
        <v>0</v>
      </c>
      <c r="AO354" s="111">
        <f t="shared" si="1675"/>
        <v>0</v>
      </c>
      <c r="AP354" s="111">
        <f t="shared" si="1675"/>
        <v>0</v>
      </c>
      <c r="AQ354" s="111">
        <f t="shared" si="1675"/>
        <v>0</v>
      </c>
      <c r="AR354" s="111">
        <f t="shared" si="1675"/>
        <v>0</v>
      </c>
      <c r="AS354" s="111">
        <f t="shared" si="1675"/>
        <v>0</v>
      </c>
      <c r="AT354" s="111">
        <f t="shared" si="1675"/>
        <v>0</v>
      </c>
      <c r="AU354" s="111">
        <f t="shared" si="1675"/>
        <v>0</v>
      </c>
      <c r="AV354" s="111">
        <f t="shared" si="1675"/>
        <v>0</v>
      </c>
      <c r="AW354" s="111">
        <f t="shared" si="1675"/>
        <v>0</v>
      </c>
      <c r="AX354" s="111">
        <f t="shared" si="24"/>
        <v>0</v>
      </c>
      <c r="AY354" s="111"/>
      <c r="AZ354" s="113">
        <f t="shared" si="25"/>
        <v>0</v>
      </c>
      <c r="BA354" s="111">
        <f t="shared" ref="BA354:BI354" si="1676">IF(R353&lt;=0,0,IF($C354&lt;=SUM($AZ354:AZ354),0,IF(AO354+$C354-SUM($AZ354:AZ354)&gt;R353+AC354,R353+AC354-AO354,$C354-SUM($AZ354:AZ354))))</f>
        <v>0</v>
      </c>
      <c r="BB354" s="111">
        <f t="shared" si="1676"/>
        <v>0</v>
      </c>
      <c r="BC354" s="111">
        <f t="shared" si="1676"/>
        <v>0</v>
      </c>
      <c r="BD354" s="111">
        <f t="shared" si="1676"/>
        <v>0</v>
      </c>
      <c r="BE354" s="111">
        <f t="shared" si="1676"/>
        <v>0</v>
      </c>
      <c r="BF354" s="111">
        <f t="shared" si="1676"/>
        <v>0</v>
      </c>
      <c r="BG354" s="111">
        <f t="shared" si="1676"/>
        <v>0</v>
      </c>
      <c r="BH354" s="111">
        <f t="shared" si="1676"/>
        <v>0</v>
      </c>
      <c r="BI354" s="111">
        <f t="shared" si="1676"/>
        <v>0</v>
      </c>
      <c r="BJ354" s="53"/>
      <c r="BK354" s="53"/>
    </row>
    <row r="355" ht="10.5" customHeight="1">
      <c r="A355" s="107" t="str">
        <f t="shared" si="16"/>
        <v/>
      </c>
      <c r="B355" s="108" t="str">
        <f t="shared" si="17"/>
        <v>#N/A</v>
      </c>
      <c r="C355" s="109" t="str">
        <f t="shared" si="18"/>
        <v/>
      </c>
      <c r="D355" s="110"/>
      <c r="E355" s="111">
        <f t="shared" ref="E355:N355" si="1677">AN355+AZ355</f>
        <v>0</v>
      </c>
      <c r="F355" s="111">
        <f t="shared" si="1677"/>
        <v>0</v>
      </c>
      <c r="G355" s="111">
        <f t="shared" si="1677"/>
        <v>0</v>
      </c>
      <c r="H355" s="111">
        <f t="shared" si="1677"/>
        <v>0</v>
      </c>
      <c r="I355" s="111">
        <f t="shared" si="1677"/>
        <v>0</v>
      </c>
      <c r="J355" s="111">
        <f t="shared" si="1677"/>
        <v>0</v>
      </c>
      <c r="K355" s="111">
        <f t="shared" si="1677"/>
        <v>0</v>
      </c>
      <c r="L355" s="111">
        <f t="shared" si="1677"/>
        <v>0</v>
      </c>
      <c r="M355" s="111">
        <f t="shared" si="1677"/>
        <v>0</v>
      </c>
      <c r="N355" s="111">
        <f t="shared" si="1677"/>
        <v>0</v>
      </c>
      <c r="O355" s="112"/>
      <c r="P355" s="111">
        <f t="shared" si="11"/>
        <v>0</v>
      </c>
      <c r="Q355" s="111">
        <f t="shared" ref="Q355:Z355" si="1678">IF(E$10=0,0,ROUND(Q354-(E355-AB355),2))</f>
        <v>0</v>
      </c>
      <c r="R355" s="111">
        <f t="shared" si="1678"/>
        <v>0</v>
      </c>
      <c r="S355" s="111">
        <f t="shared" si="1678"/>
        <v>0</v>
      </c>
      <c r="T355" s="111">
        <f t="shared" si="1678"/>
        <v>0</v>
      </c>
      <c r="U355" s="111">
        <f t="shared" si="1678"/>
        <v>0</v>
      </c>
      <c r="V355" s="111">
        <f t="shared" si="1678"/>
        <v>0</v>
      </c>
      <c r="W355" s="111">
        <f t="shared" si="1678"/>
        <v>0</v>
      </c>
      <c r="X355" s="111">
        <f t="shared" si="1678"/>
        <v>0</v>
      </c>
      <c r="Y355" s="111">
        <f t="shared" si="1678"/>
        <v>0</v>
      </c>
      <c r="Z355" s="111">
        <f t="shared" si="1678"/>
        <v>0</v>
      </c>
      <c r="AA355" s="114"/>
      <c r="AB355" s="111">
        <f t="shared" ref="AB355:AK355" si="1679">ROUND(Q354*E$11/12,2)</f>
        <v>0</v>
      </c>
      <c r="AC355" s="111">
        <f t="shared" si="1679"/>
        <v>0</v>
      </c>
      <c r="AD355" s="111">
        <f t="shared" si="1679"/>
        <v>0</v>
      </c>
      <c r="AE355" s="111">
        <f t="shared" si="1679"/>
        <v>0</v>
      </c>
      <c r="AF355" s="111">
        <f t="shared" si="1679"/>
        <v>0</v>
      </c>
      <c r="AG355" s="111">
        <f t="shared" si="1679"/>
        <v>0</v>
      </c>
      <c r="AH355" s="111">
        <f t="shared" si="1679"/>
        <v>0</v>
      </c>
      <c r="AI355" s="111">
        <f t="shared" si="1679"/>
        <v>0</v>
      </c>
      <c r="AJ355" s="111">
        <f t="shared" si="1679"/>
        <v>0</v>
      </c>
      <c r="AK355" s="111">
        <f t="shared" si="1679"/>
        <v>0</v>
      </c>
      <c r="AL355" s="111">
        <f t="shared" si="22"/>
        <v>0</v>
      </c>
      <c r="AM355" s="115"/>
      <c r="AN355" s="111">
        <f t="shared" ref="AN355:AW355" si="1680">IF(Q354&gt;0,IF((Q354+AB355)&lt;E$12,Q354+AB355,E$12),0)</f>
        <v>0</v>
      </c>
      <c r="AO355" s="111">
        <f t="shared" si="1680"/>
        <v>0</v>
      </c>
      <c r="AP355" s="111">
        <f t="shared" si="1680"/>
        <v>0</v>
      </c>
      <c r="AQ355" s="111">
        <f t="shared" si="1680"/>
        <v>0</v>
      </c>
      <c r="AR355" s="111">
        <f t="shared" si="1680"/>
        <v>0</v>
      </c>
      <c r="AS355" s="111">
        <f t="shared" si="1680"/>
        <v>0</v>
      </c>
      <c r="AT355" s="111">
        <f t="shared" si="1680"/>
        <v>0</v>
      </c>
      <c r="AU355" s="111">
        <f t="shared" si="1680"/>
        <v>0</v>
      </c>
      <c r="AV355" s="111">
        <f t="shared" si="1680"/>
        <v>0</v>
      </c>
      <c r="AW355" s="111">
        <f t="shared" si="1680"/>
        <v>0</v>
      </c>
      <c r="AX355" s="111">
        <f t="shared" si="24"/>
        <v>0</v>
      </c>
      <c r="AY355" s="111"/>
      <c r="AZ355" s="113">
        <f t="shared" si="25"/>
        <v>0</v>
      </c>
      <c r="BA355" s="111">
        <f t="shared" ref="BA355:BI355" si="1681">IF(R354&lt;=0,0,IF($C355&lt;=SUM($AZ355:AZ355),0,IF(AO355+$C355-SUM($AZ355:AZ355)&gt;R354+AC355,R354+AC355-AO355,$C355-SUM($AZ355:AZ355))))</f>
        <v>0</v>
      </c>
      <c r="BB355" s="111">
        <f t="shared" si="1681"/>
        <v>0</v>
      </c>
      <c r="BC355" s="111">
        <f t="shared" si="1681"/>
        <v>0</v>
      </c>
      <c r="BD355" s="111">
        <f t="shared" si="1681"/>
        <v>0</v>
      </c>
      <c r="BE355" s="111">
        <f t="shared" si="1681"/>
        <v>0</v>
      </c>
      <c r="BF355" s="111">
        <f t="shared" si="1681"/>
        <v>0</v>
      </c>
      <c r="BG355" s="111">
        <f t="shared" si="1681"/>
        <v>0</v>
      </c>
      <c r="BH355" s="111">
        <f t="shared" si="1681"/>
        <v>0</v>
      </c>
      <c r="BI355" s="111">
        <f t="shared" si="1681"/>
        <v>0</v>
      </c>
      <c r="BJ355" s="53"/>
      <c r="BK355" s="53"/>
    </row>
    <row r="356" ht="10.5" customHeight="1">
      <c r="A356" s="107" t="str">
        <f t="shared" si="16"/>
        <v/>
      </c>
      <c r="B356" s="108" t="str">
        <f t="shared" si="17"/>
        <v>#N/A</v>
      </c>
      <c r="C356" s="109" t="str">
        <f t="shared" si="18"/>
        <v/>
      </c>
      <c r="D356" s="110"/>
      <c r="E356" s="111">
        <f t="shared" ref="E356:N356" si="1682">AN356+AZ356</f>
        <v>0</v>
      </c>
      <c r="F356" s="111">
        <f t="shared" si="1682"/>
        <v>0</v>
      </c>
      <c r="G356" s="111">
        <f t="shared" si="1682"/>
        <v>0</v>
      </c>
      <c r="H356" s="111">
        <f t="shared" si="1682"/>
        <v>0</v>
      </c>
      <c r="I356" s="111">
        <f t="shared" si="1682"/>
        <v>0</v>
      </c>
      <c r="J356" s="111">
        <f t="shared" si="1682"/>
        <v>0</v>
      </c>
      <c r="K356" s="111">
        <f t="shared" si="1682"/>
        <v>0</v>
      </c>
      <c r="L356" s="111">
        <f t="shared" si="1682"/>
        <v>0</v>
      </c>
      <c r="M356" s="111">
        <f t="shared" si="1682"/>
        <v>0</v>
      </c>
      <c r="N356" s="111">
        <f t="shared" si="1682"/>
        <v>0</v>
      </c>
      <c r="O356" s="112"/>
      <c r="P356" s="111">
        <f t="shared" si="11"/>
        <v>0</v>
      </c>
      <c r="Q356" s="111">
        <f t="shared" ref="Q356:Z356" si="1683">IF(E$10=0,0,ROUND(Q355-(E356-AB356),2))</f>
        <v>0</v>
      </c>
      <c r="R356" s="111">
        <f t="shared" si="1683"/>
        <v>0</v>
      </c>
      <c r="S356" s="111">
        <f t="shared" si="1683"/>
        <v>0</v>
      </c>
      <c r="T356" s="111">
        <f t="shared" si="1683"/>
        <v>0</v>
      </c>
      <c r="U356" s="111">
        <f t="shared" si="1683"/>
        <v>0</v>
      </c>
      <c r="V356" s="111">
        <f t="shared" si="1683"/>
        <v>0</v>
      </c>
      <c r="W356" s="111">
        <f t="shared" si="1683"/>
        <v>0</v>
      </c>
      <c r="X356" s="111">
        <f t="shared" si="1683"/>
        <v>0</v>
      </c>
      <c r="Y356" s="111">
        <f t="shared" si="1683"/>
        <v>0</v>
      </c>
      <c r="Z356" s="111">
        <f t="shared" si="1683"/>
        <v>0</v>
      </c>
      <c r="AA356" s="114"/>
      <c r="AB356" s="111">
        <f t="shared" ref="AB356:AK356" si="1684">ROUND(Q355*E$11/12,2)</f>
        <v>0</v>
      </c>
      <c r="AC356" s="111">
        <f t="shared" si="1684"/>
        <v>0</v>
      </c>
      <c r="AD356" s="111">
        <f t="shared" si="1684"/>
        <v>0</v>
      </c>
      <c r="AE356" s="111">
        <f t="shared" si="1684"/>
        <v>0</v>
      </c>
      <c r="AF356" s="111">
        <f t="shared" si="1684"/>
        <v>0</v>
      </c>
      <c r="AG356" s="111">
        <f t="shared" si="1684"/>
        <v>0</v>
      </c>
      <c r="AH356" s="111">
        <f t="shared" si="1684"/>
        <v>0</v>
      </c>
      <c r="AI356" s="111">
        <f t="shared" si="1684"/>
        <v>0</v>
      </c>
      <c r="AJ356" s="111">
        <f t="shared" si="1684"/>
        <v>0</v>
      </c>
      <c r="AK356" s="111">
        <f t="shared" si="1684"/>
        <v>0</v>
      </c>
      <c r="AL356" s="111">
        <f t="shared" si="22"/>
        <v>0</v>
      </c>
      <c r="AM356" s="115"/>
      <c r="AN356" s="111">
        <f t="shared" ref="AN356:AW356" si="1685">IF(Q355&gt;0,IF((Q355+AB356)&lt;E$12,Q355+AB356,E$12),0)</f>
        <v>0</v>
      </c>
      <c r="AO356" s="111">
        <f t="shared" si="1685"/>
        <v>0</v>
      </c>
      <c r="AP356" s="111">
        <f t="shared" si="1685"/>
        <v>0</v>
      </c>
      <c r="AQ356" s="111">
        <f t="shared" si="1685"/>
        <v>0</v>
      </c>
      <c r="AR356" s="111">
        <f t="shared" si="1685"/>
        <v>0</v>
      </c>
      <c r="AS356" s="111">
        <f t="shared" si="1685"/>
        <v>0</v>
      </c>
      <c r="AT356" s="111">
        <f t="shared" si="1685"/>
        <v>0</v>
      </c>
      <c r="AU356" s="111">
        <f t="shared" si="1685"/>
        <v>0</v>
      </c>
      <c r="AV356" s="111">
        <f t="shared" si="1685"/>
        <v>0</v>
      </c>
      <c r="AW356" s="111">
        <f t="shared" si="1685"/>
        <v>0</v>
      </c>
      <c r="AX356" s="111">
        <f t="shared" si="24"/>
        <v>0</v>
      </c>
      <c r="AY356" s="111"/>
      <c r="AZ356" s="113">
        <f t="shared" si="25"/>
        <v>0</v>
      </c>
      <c r="BA356" s="111">
        <f t="shared" ref="BA356:BI356" si="1686">IF(R355&lt;=0,0,IF($C356&lt;=SUM($AZ356:AZ356),0,IF(AO356+$C356-SUM($AZ356:AZ356)&gt;R355+AC356,R355+AC356-AO356,$C356-SUM($AZ356:AZ356))))</f>
        <v>0</v>
      </c>
      <c r="BB356" s="111">
        <f t="shared" si="1686"/>
        <v>0</v>
      </c>
      <c r="BC356" s="111">
        <f t="shared" si="1686"/>
        <v>0</v>
      </c>
      <c r="BD356" s="111">
        <f t="shared" si="1686"/>
        <v>0</v>
      </c>
      <c r="BE356" s="111">
        <f t="shared" si="1686"/>
        <v>0</v>
      </c>
      <c r="BF356" s="111">
        <f t="shared" si="1686"/>
        <v>0</v>
      </c>
      <c r="BG356" s="111">
        <f t="shared" si="1686"/>
        <v>0</v>
      </c>
      <c r="BH356" s="111">
        <f t="shared" si="1686"/>
        <v>0</v>
      </c>
      <c r="BI356" s="111">
        <f t="shared" si="1686"/>
        <v>0</v>
      </c>
      <c r="BJ356" s="53"/>
      <c r="BK356" s="53"/>
    </row>
    <row r="357" ht="10.5" customHeight="1">
      <c r="A357" s="107" t="str">
        <f t="shared" si="16"/>
        <v/>
      </c>
      <c r="B357" s="108" t="str">
        <f t="shared" si="17"/>
        <v>#N/A</v>
      </c>
      <c r="C357" s="109" t="str">
        <f t="shared" si="18"/>
        <v/>
      </c>
      <c r="D357" s="110"/>
      <c r="E357" s="111">
        <f t="shared" ref="E357:N357" si="1687">AN357+AZ357</f>
        <v>0</v>
      </c>
      <c r="F357" s="111">
        <f t="shared" si="1687"/>
        <v>0</v>
      </c>
      <c r="G357" s="111">
        <f t="shared" si="1687"/>
        <v>0</v>
      </c>
      <c r="H357" s="111">
        <f t="shared" si="1687"/>
        <v>0</v>
      </c>
      <c r="I357" s="111">
        <f t="shared" si="1687"/>
        <v>0</v>
      </c>
      <c r="J357" s="111">
        <f t="shared" si="1687"/>
        <v>0</v>
      </c>
      <c r="K357" s="111">
        <f t="shared" si="1687"/>
        <v>0</v>
      </c>
      <c r="L357" s="111">
        <f t="shared" si="1687"/>
        <v>0</v>
      </c>
      <c r="M357" s="111">
        <f t="shared" si="1687"/>
        <v>0</v>
      </c>
      <c r="N357" s="111">
        <f t="shared" si="1687"/>
        <v>0</v>
      </c>
      <c r="O357" s="112"/>
      <c r="P357" s="111">
        <f t="shared" si="11"/>
        <v>0</v>
      </c>
      <c r="Q357" s="111">
        <f t="shared" ref="Q357:Z357" si="1688">IF(E$10=0,0,ROUND(Q356-(E357-AB357),2))</f>
        <v>0</v>
      </c>
      <c r="R357" s="111">
        <f t="shared" si="1688"/>
        <v>0</v>
      </c>
      <c r="S357" s="111">
        <f t="shared" si="1688"/>
        <v>0</v>
      </c>
      <c r="T357" s="111">
        <f t="shared" si="1688"/>
        <v>0</v>
      </c>
      <c r="U357" s="111">
        <f t="shared" si="1688"/>
        <v>0</v>
      </c>
      <c r="V357" s="111">
        <f t="shared" si="1688"/>
        <v>0</v>
      </c>
      <c r="W357" s="111">
        <f t="shared" si="1688"/>
        <v>0</v>
      </c>
      <c r="X357" s="111">
        <f t="shared" si="1688"/>
        <v>0</v>
      </c>
      <c r="Y357" s="111">
        <f t="shared" si="1688"/>
        <v>0</v>
      </c>
      <c r="Z357" s="111">
        <f t="shared" si="1688"/>
        <v>0</v>
      </c>
      <c r="AA357" s="114"/>
      <c r="AB357" s="111">
        <f t="shared" ref="AB357:AK357" si="1689">ROUND(Q356*E$11/12,2)</f>
        <v>0</v>
      </c>
      <c r="AC357" s="111">
        <f t="shared" si="1689"/>
        <v>0</v>
      </c>
      <c r="AD357" s="111">
        <f t="shared" si="1689"/>
        <v>0</v>
      </c>
      <c r="AE357" s="111">
        <f t="shared" si="1689"/>
        <v>0</v>
      </c>
      <c r="AF357" s="111">
        <f t="shared" si="1689"/>
        <v>0</v>
      </c>
      <c r="AG357" s="111">
        <f t="shared" si="1689"/>
        <v>0</v>
      </c>
      <c r="AH357" s="111">
        <f t="shared" si="1689"/>
        <v>0</v>
      </c>
      <c r="AI357" s="111">
        <f t="shared" si="1689"/>
        <v>0</v>
      </c>
      <c r="AJ357" s="111">
        <f t="shared" si="1689"/>
        <v>0</v>
      </c>
      <c r="AK357" s="111">
        <f t="shared" si="1689"/>
        <v>0</v>
      </c>
      <c r="AL357" s="111">
        <f t="shared" si="22"/>
        <v>0</v>
      </c>
      <c r="AM357" s="115"/>
      <c r="AN357" s="111">
        <f t="shared" ref="AN357:AW357" si="1690">IF(Q356&gt;0,IF((Q356+AB357)&lt;E$12,Q356+AB357,E$12),0)</f>
        <v>0</v>
      </c>
      <c r="AO357" s="111">
        <f t="shared" si="1690"/>
        <v>0</v>
      </c>
      <c r="AP357" s="111">
        <f t="shared" si="1690"/>
        <v>0</v>
      </c>
      <c r="AQ357" s="111">
        <f t="shared" si="1690"/>
        <v>0</v>
      </c>
      <c r="AR357" s="111">
        <f t="shared" si="1690"/>
        <v>0</v>
      </c>
      <c r="AS357" s="111">
        <f t="shared" si="1690"/>
        <v>0</v>
      </c>
      <c r="AT357" s="111">
        <f t="shared" si="1690"/>
        <v>0</v>
      </c>
      <c r="AU357" s="111">
        <f t="shared" si="1690"/>
        <v>0</v>
      </c>
      <c r="AV357" s="111">
        <f t="shared" si="1690"/>
        <v>0</v>
      </c>
      <c r="AW357" s="111">
        <f t="shared" si="1690"/>
        <v>0</v>
      </c>
      <c r="AX357" s="111">
        <f t="shared" si="24"/>
        <v>0</v>
      </c>
      <c r="AY357" s="111"/>
      <c r="AZ357" s="113">
        <f t="shared" si="25"/>
        <v>0</v>
      </c>
      <c r="BA357" s="111">
        <f t="shared" ref="BA357:BI357" si="1691">IF(R356&lt;=0,0,IF($C357&lt;=SUM($AZ357:AZ357),0,IF(AO357+$C357-SUM($AZ357:AZ357)&gt;R356+AC357,R356+AC357-AO357,$C357-SUM($AZ357:AZ357))))</f>
        <v>0</v>
      </c>
      <c r="BB357" s="111">
        <f t="shared" si="1691"/>
        <v>0</v>
      </c>
      <c r="BC357" s="111">
        <f t="shared" si="1691"/>
        <v>0</v>
      </c>
      <c r="BD357" s="111">
        <f t="shared" si="1691"/>
        <v>0</v>
      </c>
      <c r="BE357" s="111">
        <f t="shared" si="1691"/>
        <v>0</v>
      </c>
      <c r="BF357" s="111">
        <f t="shared" si="1691"/>
        <v>0</v>
      </c>
      <c r="BG357" s="111">
        <f t="shared" si="1691"/>
        <v>0</v>
      </c>
      <c r="BH357" s="111">
        <f t="shared" si="1691"/>
        <v>0</v>
      </c>
      <c r="BI357" s="111">
        <f t="shared" si="1691"/>
        <v>0</v>
      </c>
      <c r="BJ357" s="53"/>
      <c r="BK357" s="53"/>
    </row>
    <row r="358" ht="10.5" customHeight="1">
      <c r="A358" s="107" t="str">
        <f t="shared" si="16"/>
        <v/>
      </c>
      <c r="B358" s="108" t="str">
        <f t="shared" si="17"/>
        <v>#N/A</v>
      </c>
      <c r="C358" s="109" t="str">
        <f t="shared" si="18"/>
        <v/>
      </c>
      <c r="D358" s="110"/>
      <c r="E358" s="111">
        <f t="shared" ref="E358:N358" si="1692">AN358+AZ358</f>
        <v>0</v>
      </c>
      <c r="F358" s="111">
        <f t="shared" si="1692"/>
        <v>0</v>
      </c>
      <c r="G358" s="111">
        <f t="shared" si="1692"/>
        <v>0</v>
      </c>
      <c r="H358" s="111">
        <f t="shared" si="1692"/>
        <v>0</v>
      </c>
      <c r="I358" s="111">
        <f t="shared" si="1692"/>
        <v>0</v>
      </c>
      <c r="J358" s="111">
        <f t="shared" si="1692"/>
        <v>0</v>
      </c>
      <c r="K358" s="111">
        <f t="shared" si="1692"/>
        <v>0</v>
      </c>
      <c r="L358" s="111">
        <f t="shared" si="1692"/>
        <v>0</v>
      </c>
      <c r="M358" s="111">
        <f t="shared" si="1692"/>
        <v>0</v>
      </c>
      <c r="N358" s="111">
        <f t="shared" si="1692"/>
        <v>0</v>
      </c>
      <c r="O358" s="112"/>
      <c r="P358" s="111">
        <f t="shared" si="11"/>
        <v>0</v>
      </c>
      <c r="Q358" s="111">
        <f t="shared" ref="Q358:Z358" si="1693">IF(E$10=0,0,ROUND(Q357-(E358-AB358),2))</f>
        <v>0</v>
      </c>
      <c r="R358" s="111">
        <f t="shared" si="1693"/>
        <v>0</v>
      </c>
      <c r="S358" s="111">
        <f t="shared" si="1693"/>
        <v>0</v>
      </c>
      <c r="T358" s="111">
        <f t="shared" si="1693"/>
        <v>0</v>
      </c>
      <c r="U358" s="111">
        <f t="shared" si="1693"/>
        <v>0</v>
      </c>
      <c r="V358" s="111">
        <f t="shared" si="1693"/>
        <v>0</v>
      </c>
      <c r="W358" s="111">
        <f t="shared" si="1693"/>
        <v>0</v>
      </c>
      <c r="X358" s="111">
        <f t="shared" si="1693"/>
        <v>0</v>
      </c>
      <c r="Y358" s="111">
        <f t="shared" si="1693"/>
        <v>0</v>
      </c>
      <c r="Z358" s="111">
        <f t="shared" si="1693"/>
        <v>0</v>
      </c>
      <c r="AA358" s="114"/>
      <c r="AB358" s="111">
        <f t="shared" ref="AB358:AK358" si="1694">ROUND(Q357*E$11/12,2)</f>
        <v>0</v>
      </c>
      <c r="AC358" s="111">
        <f t="shared" si="1694"/>
        <v>0</v>
      </c>
      <c r="AD358" s="111">
        <f t="shared" si="1694"/>
        <v>0</v>
      </c>
      <c r="AE358" s="111">
        <f t="shared" si="1694"/>
        <v>0</v>
      </c>
      <c r="AF358" s="111">
        <f t="shared" si="1694"/>
        <v>0</v>
      </c>
      <c r="AG358" s="111">
        <f t="shared" si="1694"/>
        <v>0</v>
      </c>
      <c r="AH358" s="111">
        <f t="shared" si="1694"/>
        <v>0</v>
      </c>
      <c r="AI358" s="111">
        <f t="shared" si="1694"/>
        <v>0</v>
      </c>
      <c r="AJ358" s="111">
        <f t="shared" si="1694"/>
        <v>0</v>
      </c>
      <c r="AK358" s="111">
        <f t="shared" si="1694"/>
        <v>0</v>
      </c>
      <c r="AL358" s="111">
        <f t="shared" si="22"/>
        <v>0</v>
      </c>
      <c r="AM358" s="115"/>
      <c r="AN358" s="111">
        <f t="shared" ref="AN358:AW358" si="1695">IF(Q357&gt;0,IF((Q357+AB358)&lt;E$12,Q357+AB358,E$12),0)</f>
        <v>0</v>
      </c>
      <c r="AO358" s="111">
        <f t="shared" si="1695"/>
        <v>0</v>
      </c>
      <c r="AP358" s="111">
        <f t="shared" si="1695"/>
        <v>0</v>
      </c>
      <c r="AQ358" s="111">
        <f t="shared" si="1695"/>
        <v>0</v>
      </c>
      <c r="AR358" s="111">
        <f t="shared" si="1695"/>
        <v>0</v>
      </c>
      <c r="AS358" s="111">
        <f t="shared" si="1695"/>
        <v>0</v>
      </c>
      <c r="AT358" s="111">
        <f t="shared" si="1695"/>
        <v>0</v>
      </c>
      <c r="AU358" s="111">
        <f t="shared" si="1695"/>
        <v>0</v>
      </c>
      <c r="AV358" s="111">
        <f t="shared" si="1695"/>
        <v>0</v>
      </c>
      <c r="AW358" s="111">
        <f t="shared" si="1695"/>
        <v>0</v>
      </c>
      <c r="AX358" s="111">
        <f t="shared" si="24"/>
        <v>0</v>
      </c>
      <c r="AY358" s="111"/>
      <c r="AZ358" s="113">
        <f t="shared" si="25"/>
        <v>0</v>
      </c>
      <c r="BA358" s="111">
        <f t="shared" ref="BA358:BI358" si="1696">IF(R357&lt;=0,0,IF($C358&lt;=SUM($AZ358:AZ358),0,IF(AO358+$C358-SUM($AZ358:AZ358)&gt;R357+AC358,R357+AC358-AO358,$C358-SUM($AZ358:AZ358))))</f>
        <v>0</v>
      </c>
      <c r="BB358" s="111">
        <f t="shared" si="1696"/>
        <v>0</v>
      </c>
      <c r="BC358" s="111">
        <f t="shared" si="1696"/>
        <v>0</v>
      </c>
      <c r="BD358" s="111">
        <f t="shared" si="1696"/>
        <v>0</v>
      </c>
      <c r="BE358" s="111">
        <f t="shared" si="1696"/>
        <v>0</v>
      </c>
      <c r="BF358" s="111">
        <f t="shared" si="1696"/>
        <v>0</v>
      </c>
      <c r="BG358" s="111">
        <f t="shared" si="1696"/>
        <v>0</v>
      </c>
      <c r="BH358" s="111">
        <f t="shared" si="1696"/>
        <v>0</v>
      </c>
      <c r="BI358" s="111">
        <f t="shared" si="1696"/>
        <v>0</v>
      </c>
      <c r="BJ358" s="53"/>
      <c r="BK358" s="53"/>
    </row>
    <row r="359" ht="10.5" customHeight="1">
      <c r="A359" s="107" t="str">
        <f t="shared" si="16"/>
        <v/>
      </c>
      <c r="B359" s="108" t="str">
        <f t="shared" si="17"/>
        <v>#N/A</v>
      </c>
      <c r="C359" s="109" t="str">
        <f t="shared" si="18"/>
        <v/>
      </c>
      <c r="D359" s="110"/>
      <c r="E359" s="111">
        <f t="shared" ref="E359:N359" si="1697">AN359+AZ359</f>
        <v>0</v>
      </c>
      <c r="F359" s="111">
        <f t="shared" si="1697"/>
        <v>0</v>
      </c>
      <c r="G359" s="111">
        <f t="shared" si="1697"/>
        <v>0</v>
      </c>
      <c r="H359" s="111">
        <f t="shared" si="1697"/>
        <v>0</v>
      </c>
      <c r="I359" s="111">
        <f t="shared" si="1697"/>
        <v>0</v>
      </c>
      <c r="J359" s="111">
        <f t="shared" si="1697"/>
        <v>0</v>
      </c>
      <c r="K359" s="111">
        <f t="shared" si="1697"/>
        <v>0</v>
      </c>
      <c r="L359" s="111">
        <f t="shared" si="1697"/>
        <v>0</v>
      </c>
      <c r="M359" s="111">
        <f t="shared" si="1697"/>
        <v>0</v>
      </c>
      <c r="N359" s="111">
        <f t="shared" si="1697"/>
        <v>0</v>
      </c>
      <c r="O359" s="112"/>
      <c r="P359" s="111">
        <f t="shared" si="11"/>
        <v>0</v>
      </c>
      <c r="Q359" s="111">
        <f t="shared" ref="Q359:Z359" si="1698">IF(E$10=0,0,ROUND(Q358-(E359-AB359),2))</f>
        <v>0</v>
      </c>
      <c r="R359" s="111">
        <f t="shared" si="1698"/>
        <v>0</v>
      </c>
      <c r="S359" s="111">
        <f t="shared" si="1698"/>
        <v>0</v>
      </c>
      <c r="T359" s="111">
        <f t="shared" si="1698"/>
        <v>0</v>
      </c>
      <c r="U359" s="111">
        <f t="shared" si="1698"/>
        <v>0</v>
      </c>
      <c r="V359" s="111">
        <f t="shared" si="1698"/>
        <v>0</v>
      </c>
      <c r="W359" s="111">
        <f t="shared" si="1698"/>
        <v>0</v>
      </c>
      <c r="X359" s="111">
        <f t="shared" si="1698"/>
        <v>0</v>
      </c>
      <c r="Y359" s="111">
        <f t="shared" si="1698"/>
        <v>0</v>
      </c>
      <c r="Z359" s="111">
        <f t="shared" si="1698"/>
        <v>0</v>
      </c>
      <c r="AA359" s="114"/>
      <c r="AB359" s="111">
        <f t="shared" ref="AB359:AK359" si="1699">ROUND(Q358*E$11/12,2)</f>
        <v>0</v>
      </c>
      <c r="AC359" s="111">
        <f t="shared" si="1699"/>
        <v>0</v>
      </c>
      <c r="AD359" s="111">
        <f t="shared" si="1699"/>
        <v>0</v>
      </c>
      <c r="AE359" s="111">
        <f t="shared" si="1699"/>
        <v>0</v>
      </c>
      <c r="AF359" s="111">
        <f t="shared" si="1699"/>
        <v>0</v>
      </c>
      <c r="AG359" s="111">
        <f t="shared" si="1699"/>
        <v>0</v>
      </c>
      <c r="AH359" s="111">
        <f t="shared" si="1699"/>
        <v>0</v>
      </c>
      <c r="AI359" s="111">
        <f t="shared" si="1699"/>
        <v>0</v>
      </c>
      <c r="AJ359" s="111">
        <f t="shared" si="1699"/>
        <v>0</v>
      </c>
      <c r="AK359" s="111">
        <f t="shared" si="1699"/>
        <v>0</v>
      </c>
      <c r="AL359" s="111">
        <f t="shared" si="22"/>
        <v>0</v>
      </c>
      <c r="AM359" s="115"/>
      <c r="AN359" s="111">
        <f t="shared" ref="AN359:AW359" si="1700">IF(Q358&gt;0,IF((Q358+AB359)&lt;E$12,Q358+AB359,E$12),0)</f>
        <v>0</v>
      </c>
      <c r="AO359" s="111">
        <f t="shared" si="1700"/>
        <v>0</v>
      </c>
      <c r="AP359" s="111">
        <f t="shared" si="1700"/>
        <v>0</v>
      </c>
      <c r="AQ359" s="111">
        <f t="shared" si="1700"/>
        <v>0</v>
      </c>
      <c r="AR359" s="111">
        <f t="shared" si="1700"/>
        <v>0</v>
      </c>
      <c r="AS359" s="111">
        <f t="shared" si="1700"/>
        <v>0</v>
      </c>
      <c r="AT359" s="111">
        <f t="shared" si="1700"/>
        <v>0</v>
      </c>
      <c r="AU359" s="111">
        <f t="shared" si="1700"/>
        <v>0</v>
      </c>
      <c r="AV359" s="111">
        <f t="shared" si="1700"/>
        <v>0</v>
      </c>
      <c r="AW359" s="111">
        <f t="shared" si="1700"/>
        <v>0</v>
      </c>
      <c r="AX359" s="111">
        <f t="shared" si="24"/>
        <v>0</v>
      </c>
      <c r="AY359" s="111"/>
      <c r="AZ359" s="113">
        <f t="shared" si="25"/>
        <v>0</v>
      </c>
      <c r="BA359" s="111">
        <f t="shared" ref="BA359:BI359" si="1701">IF(R358&lt;=0,0,IF($C359&lt;=SUM($AZ359:AZ359),0,IF(AO359+$C359-SUM($AZ359:AZ359)&gt;R358+AC359,R358+AC359-AO359,$C359-SUM($AZ359:AZ359))))</f>
        <v>0</v>
      </c>
      <c r="BB359" s="111">
        <f t="shared" si="1701"/>
        <v>0</v>
      </c>
      <c r="BC359" s="111">
        <f t="shared" si="1701"/>
        <v>0</v>
      </c>
      <c r="BD359" s="111">
        <f t="shared" si="1701"/>
        <v>0</v>
      </c>
      <c r="BE359" s="111">
        <f t="shared" si="1701"/>
        <v>0</v>
      </c>
      <c r="BF359" s="111">
        <f t="shared" si="1701"/>
        <v>0</v>
      </c>
      <c r="BG359" s="111">
        <f t="shared" si="1701"/>
        <v>0</v>
      </c>
      <c r="BH359" s="111">
        <f t="shared" si="1701"/>
        <v>0</v>
      </c>
      <c r="BI359" s="111">
        <f t="shared" si="1701"/>
        <v>0</v>
      </c>
      <c r="BJ359" s="53"/>
      <c r="BK359" s="53"/>
    </row>
    <row r="360" ht="10.5" customHeight="1">
      <c r="A360" s="107" t="str">
        <f t="shared" si="16"/>
        <v/>
      </c>
      <c r="B360" s="108" t="str">
        <f t="shared" si="17"/>
        <v>#N/A</v>
      </c>
      <c r="C360" s="109" t="str">
        <f t="shared" si="18"/>
        <v/>
      </c>
      <c r="D360" s="110"/>
      <c r="E360" s="111">
        <f t="shared" ref="E360:N360" si="1702">AN360+AZ360</f>
        <v>0</v>
      </c>
      <c r="F360" s="111">
        <f t="shared" si="1702"/>
        <v>0</v>
      </c>
      <c r="G360" s="111">
        <f t="shared" si="1702"/>
        <v>0</v>
      </c>
      <c r="H360" s="111">
        <f t="shared" si="1702"/>
        <v>0</v>
      </c>
      <c r="I360" s="111">
        <f t="shared" si="1702"/>
        <v>0</v>
      </c>
      <c r="J360" s="111">
        <f t="shared" si="1702"/>
        <v>0</v>
      </c>
      <c r="K360" s="111">
        <f t="shared" si="1702"/>
        <v>0</v>
      </c>
      <c r="L360" s="111">
        <f t="shared" si="1702"/>
        <v>0</v>
      </c>
      <c r="M360" s="111">
        <f t="shared" si="1702"/>
        <v>0</v>
      </c>
      <c r="N360" s="111">
        <f t="shared" si="1702"/>
        <v>0</v>
      </c>
      <c r="O360" s="112"/>
      <c r="P360" s="111">
        <f t="shared" si="11"/>
        <v>0</v>
      </c>
      <c r="Q360" s="111">
        <f t="shared" ref="Q360:Z360" si="1703">IF(E$10=0,0,ROUND(Q359-(E360-AB360),2))</f>
        <v>0</v>
      </c>
      <c r="R360" s="111">
        <f t="shared" si="1703"/>
        <v>0</v>
      </c>
      <c r="S360" s="111">
        <f t="shared" si="1703"/>
        <v>0</v>
      </c>
      <c r="T360" s="111">
        <f t="shared" si="1703"/>
        <v>0</v>
      </c>
      <c r="U360" s="111">
        <f t="shared" si="1703"/>
        <v>0</v>
      </c>
      <c r="V360" s="111">
        <f t="shared" si="1703"/>
        <v>0</v>
      </c>
      <c r="W360" s="111">
        <f t="shared" si="1703"/>
        <v>0</v>
      </c>
      <c r="X360" s="111">
        <f t="shared" si="1703"/>
        <v>0</v>
      </c>
      <c r="Y360" s="111">
        <f t="shared" si="1703"/>
        <v>0</v>
      </c>
      <c r="Z360" s="111">
        <f t="shared" si="1703"/>
        <v>0</v>
      </c>
      <c r="AA360" s="114"/>
      <c r="AB360" s="111">
        <f t="shared" ref="AB360:AK360" si="1704">ROUND(Q359*E$11/12,2)</f>
        <v>0</v>
      </c>
      <c r="AC360" s="111">
        <f t="shared" si="1704"/>
        <v>0</v>
      </c>
      <c r="AD360" s="111">
        <f t="shared" si="1704"/>
        <v>0</v>
      </c>
      <c r="AE360" s="111">
        <f t="shared" si="1704"/>
        <v>0</v>
      </c>
      <c r="AF360" s="111">
        <f t="shared" si="1704"/>
        <v>0</v>
      </c>
      <c r="AG360" s="111">
        <f t="shared" si="1704"/>
        <v>0</v>
      </c>
      <c r="AH360" s="111">
        <f t="shared" si="1704"/>
        <v>0</v>
      </c>
      <c r="AI360" s="111">
        <f t="shared" si="1704"/>
        <v>0</v>
      </c>
      <c r="AJ360" s="111">
        <f t="shared" si="1704"/>
        <v>0</v>
      </c>
      <c r="AK360" s="111">
        <f t="shared" si="1704"/>
        <v>0</v>
      </c>
      <c r="AL360" s="111">
        <f t="shared" si="22"/>
        <v>0</v>
      </c>
      <c r="AM360" s="115"/>
      <c r="AN360" s="111">
        <f t="shared" ref="AN360:AW360" si="1705">IF(Q359&gt;0,IF((Q359+AB360)&lt;E$12,Q359+AB360,E$12),0)</f>
        <v>0</v>
      </c>
      <c r="AO360" s="111">
        <f t="shared" si="1705"/>
        <v>0</v>
      </c>
      <c r="AP360" s="111">
        <f t="shared" si="1705"/>
        <v>0</v>
      </c>
      <c r="AQ360" s="111">
        <f t="shared" si="1705"/>
        <v>0</v>
      </c>
      <c r="AR360" s="111">
        <f t="shared" si="1705"/>
        <v>0</v>
      </c>
      <c r="AS360" s="111">
        <f t="shared" si="1705"/>
        <v>0</v>
      </c>
      <c r="AT360" s="111">
        <f t="shared" si="1705"/>
        <v>0</v>
      </c>
      <c r="AU360" s="111">
        <f t="shared" si="1705"/>
        <v>0</v>
      </c>
      <c r="AV360" s="111">
        <f t="shared" si="1705"/>
        <v>0</v>
      </c>
      <c r="AW360" s="111">
        <f t="shared" si="1705"/>
        <v>0</v>
      </c>
      <c r="AX360" s="111">
        <f t="shared" si="24"/>
        <v>0</v>
      </c>
      <c r="AY360" s="111"/>
      <c r="AZ360" s="113">
        <f t="shared" si="25"/>
        <v>0</v>
      </c>
      <c r="BA360" s="111">
        <f t="shared" ref="BA360:BI360" si="1706">IF(R359&lt;=0,0,IF($C360&lt;=SUM($AZ360:AZ360),0,IF(AO360+$C360-SUM($AZ360:AZ360)&gt;R359+AC360,R359+AC360-AO360,$C360-SUM($AZ360:AZ360))))</f>
        <v>0</v>
      </c>
      <c r="BB360" s="111">
        <f t="shared" si="1706"/>
        <v>0</v>
      </c>
      <c r="BC360" s="111">
        <f t="shared" si="1706"/>
        <v>0</v>
      </c>
      <c r="BD360" s="111">
        <f t="shared" si="1706"/>
        <v>0</v>
      </c>
      <c r="BE360" s="111">
        <f t="shared" si="1706"/>
        <v>0</v>
      </c>
      <c r="BF360" s="111">
        <f t="shared" si="1706"/>
        <v>0</v>
      </c>
      <c r="BG360" s="111">
        <f t="shared" si="1706"/>
        <v>0</v>
      </c>
      <c r="BH360" s="111">
        <f t="shared" si="1706"/>
        <v>0</v>
      </c>
      <c r="BI360" s="111">
        <f t="shared" si="1706"/>
        <v>0</v>
      </c>
      <c r="BJ360" s="53"/>
      <c r="BK360" s="53"/>
    </row>
    <row r="361" ht="10.5" customHeight="1">
      <c r="A361" s="107" t="str">
        <f t="shared" si="16"/>
        <v/>
      </c>
      <c r="B361" s="108" t="str">
        <f t="shared" si="17"/>
        <v>#N/A</v>
      </c>
      <c r="C361" s="109" t="str">
        <f t="shared" si="18"/>
        <v/>
      </c>
      <c r="D361" s="110"/>
      <c r="E361" s="111">
        <f t="shared" ref="E361:N361" si="1707">AN361+AZ361</f>
        <v>0</v>
      </c>
      <c r="F361" s="111">
        <f t="shared" si="1707"/>
        <v>0</v>
      </c>
      <c r="G361" s="111">
        <f t="shared" si="1707"/>
        <v>0</v>
      </c>
      <c r="H361" s="111">
        <f t="shared" si="1707"/>
        <v>0</v>
      </c>
      <c r="I361" s="111">
        <f t="shared" si="1707"/>
        <v>0</v>
      </c>
      <c r="J361" s="111">
        <f t="shared" si="1707"/>
        <v>0</v>
      </c>
      <c r="K361" s="111">
        <f t="shared" si="1707"/>
        <v>0</v>
      </c>
      <c r="L361" s="111">
        <f t="shared" si="1707"/>
        <v>0</v>
      </c>
      <c r="M361" s="111">
        <f t="shared" si="1707"/>
        <v>0</v>
      </c>
      <c r="N361" s="111">
        <f t="shared" si="1707"/>
        <v>0</v>
      </c>
      <c r="O361" s="112"/>
      <c r="P361" s="111">
        <f t="shared" si="11"/>
        <v>0</v>
      </c>
      <c r="Q361" s="111">
        <f t="shared" ref="Q361:Z361" si="1708">IF(E$10=0,0,ROUND(Q360-(E361-AB361),2))</f>
        <v>0</v>
      </c>
      <c r="R361" s="111">
        <f t="shared" si="1708"/>
        <v>0</v>
      </c>
      <c r="S361" s="111">
        <f t="shared" si="1708"/>
        <v>0</v>
      </c>
      <c r="T361" s="111">
        <f t="shared" si="1708"/>
        <v>0</v>
      </c>
      <c r="U361" s="111">
        <f t="shared" si="1708"/>
        <v>0</v>
      </c>
      <c r="V361" s="111">
        <f t="shared" si="1708"/>
        <v>0</v>
      </c>
      <c r="W361" s="111">
        <f t="shared" si="1708"/>
        <v>0</v>
      </c>
      <c r="X361" s="111">
        <f t="shared" si="1708"/>
        <v>0</v>
      </c>
      <c r="Y361" s="111">
        <f t="shared" si="1708"/>
        <v>0</v>
      </c>
      <c r="Z361" s="111">
        <f t="shared" si="1708"/>
        <v>0</v>
      </c>
      <c r="AA361" s="114"/>
      <c r="AB361" s="111">
        <f t="shared" ref="AB361:AK361" si="1709">ROUND(Q360*E$11/12,2)</f>
        <v>0</v>
      </c>
      <c r="AC361" s="111">
        <f t="shared" si="1709"/>
        <v>0</v>
      </c>
      <c r="AD361" s="111">
        <f t="shared" si="1709"/>
        <v>0</v>
      </c>
      <c r="AE361" s="111">
        <f t="shared" si="1709"/>
        <v>0</v>
      </c>
      <c r="AF361" s="111">
        <f t="shared" si="1709"/>
        <v>0</v>
      </c>
      <c r="AG361" s="111">
        <f t="shared" si="1709"/>
        <v>0</v>
      </c>
      <c r="AH361" s="111">
        <f t="shared" si="1709"/>
        <v>0</v>
      </c>
      <c r="AI361" s="111">
        <f t="shared" si="1709"/>
        <v>0</v>
      </c>
      <c r="AJ361" s="111">
        <f t="shared" si="1709"/>
        <v>0</v>
      </c>
      <c r="AK361" s="111">
        <f t="shared" si="1709"/>
        <v>0</v>
      </c>
      <c r="AL361" s="111">
        <f t="shared" si="22"/>
        <v>0</v>
      </c>
      <c r="AM361" s="115"/>
      <c r="AN361" s="111">
        <f t="shared" ref="AN361:AW361" si="1710">IF(Q360&gt;0,IF((Q360+AB361)&lt;E$12,Q360+AB361,E$12),0)</f>
        <v>0</v>
      </c>
      <c r="AO361" s="111">
        <f t="shared" si="1710"/>
        <v>0</v>
      </c>
      <c r="AP361" s="111">
        <f t="shared" si="1710"/>
        <v>0</v>
      </c>
      <c r="AQ361" s="111">
        <f t="shared" si="1710"/>
        <v>0</v>
      </c>
      <c r="AR361" s="111">
        <f t="shared" si="1710"/>
        <v>0</v>
      </c>
      <c r="AS361" s="111">
        <f t="shared" si="1710"/>
        <v>0</v>
      </c>
      <c r="AT361" s="111">
        <f t="shared" si="1710"/>
        <v>0</v>
      </c>
      <c r="AU361" s="111">
        <f t="shared" si="1710"/>
        <v>0</v>
      </c>
      <c r="AV361" s="111">
        <f t="shared" si="1710"/>
        <v>0</v>
      </c>
      <c r="AW361" s="111">
        <f t="shared" si="1710"/>
        <v>0</v>
      </c>
      <c r="AX361" s="111">
        <f t="shared" si="24"/>
        <v>0</v>
      </c>
      <c r="AY361" s="111"/>
      <c r="AZ361" s="113">
        <f t="shared" si="25"/>
        <v>0</v>
      </c>
      <c r="BA361" s="111">
        <f t="shared" ref="BA361:BI361" si="1711">IF(R360&lt;=0,0,IF($C361&lt;=SUM($AZ361:AZ361),0,IF(AO361+$C361-SUM($AZ361:AZ361)&gt;R360+AC361,R360+AC361-AO361,$C361-SUM($AZ361:AZ361))))</f>
        <v>0</v>
      </c>
      <c r="BB361" s="111">
        <f t="shared" si="1711"/>
        <v>0</v>
      </c>
      <c r="BC361" s="111">
        <f t="shared" si="1711"/>
        <v>0</v>
      </c>
      <c r="BD361" s="111">
        <f t="shared" si="1711"/>
        <v>0</v>
      </c>
      <c r="BE361" s="111">
        <f t="shared" si="1711"/>
        <v>0</v>
      </c>
      <c r="BF361" s="111">
        <f t="shared" si="1711"/>
        <v>0</v>
      </c>
      <c r="BG361" s="111">
        <f t="shared" si="1711"/>
        <v>0</v>
      </c>
      <c r="BH361" s="111">
        <f t="shared" si="1711"/>
        <v>0</v>
      </c>
      <c r="BI361" s="111">
        <f t="shared" si="1711"/>
        <v>0</v>
      </c>
      <c r="BJ361" s="53"/>
      <c r="BK361" s="53"/>
    </row>
    <row r="362" ht="10.5" customHeight="1">
      <c r="A362" s="107" t="str">
        <f t="shared" si="16"/>
        <v/>
      </c>
      <c r="B362" s="108" t="str">
        <f t="shared" si="17"/>
        <v>#N/A</v>
      </c>
      <c r="C362" s="109" t="str">
        <f t="shared" si="18"/>
        <v/>
      </c>
      <c r="D362" s="110"/>
      <c r="E362" s="111">
        <f t="shared" ref="E362:N362" si="1712">AN362+AZ362</f>
        <v>0</v>
      </c>
      <c r="F362" s="111">
        <f t="shared" si="1712"/>
        <v>0</v>
      </c>
      <c r="G362" s="111">
        <f t="shared" si="1712"/>
        <v>0</v>
      </c>
      <c r="H362" s="111">
        <f t="shared" si="1712"/>
        <v>0</v>
      </c>
      <c r="I362" s="111">
        <f t="shared" si="1712"/>
        <v>0</v>
      </c>
      <c r="J362" s="111">
        <f t="shared" si="1712"/>
        <v>0</v>
      </c>
      <c r="K362" s="111">
        <f t="shared" si="1712"/>
        <v>0</v>
      </c>
      <c r="L362" s="111">
        <f t="shared" si="1712"/>
        <v>0</v>
      </c>
      <c r="M362" s="111">
        <f t="shared" si="1712"/>
        <v>0</v>
      </c>
      <c r="N362" s="111">
        <f t="shared" si="1712"/>
        <v>0</v>
      </c>
      <c r="O362" s="112"/>
      <c r="P362" s="111">
        <f t="shared" si="11"/>
        <v>0</v>
      </c>
      <c r="Q362" s="111">
        <f t="shared" ref="Q362:Z362" si="1713">IF(E$10=0,0,ROUND(Q361-(E362-AB362),2))</f>
        <v>0</v>
      </c>
      <c r="R362" s="111">
        <f t="shared" si="1713"/>
        <v>0</v>
      </c>
      <c r="S362" s="111">
        <f t="shared" si="1713"/>
        <v>0</v>
      </c>
      <c r="T362" s="111">
        <f t="shared" si="1713"/>
        <v>0</v>
      </c>
      <c r="U362" s="111">
        <f t="shared" si="1713"/>
        <v>0</v>
      </c>
      <c r="V362" s="111">
        <f t="shared" si="1713"/>
        <v>0</v>
      </c>
      <c r="W362" s="111">
        <f t="shared" si="1713"/>
        <v>0</v>
      </c>
      <c r="X362" s="111">
        <f t="shared" si="1713"/>
        <v>0</v>
      </c>
      <c r="Y362" s="111">
        <f t="shared" si="1713"/>
        <v>0</v>
      </c>
      <c r="Z362" s="111">
        <f t="shared" si="1713"/>
        <v>0</v>
      </c>
      <c r="AA362" s="114"/>
      <c r="AB362" s="111">
        <f t="shared" ref="AB362:AK362" si="1714">ROUND(Q361*E$11/12,2)</f>
        <v>0</v>
      </c>
      <c r="AC362" s="111">
        <f t="shared" si="1714"/>
        <v>0</v>
      </c>
      <c r="AD362" s="111">
        <f t="shared" si="1714"/>
        <v>0</v>
      </c>
      <c r="AE362" s="111">
        <f t="shared" si="1714"/>
        <v>0</v>
      </c>
      <c r="AF362" s="111">
        <f t="shared" si="1714"/>
        <v>0</v>
      </c>
      <c r="AG362" s="111">
        <f t="shared" si="1714"/>
        <v>0</v>
      </c>
      <c r="AH362" s="111">
        <f t="shared" si="1714"/>
        <v>0</v>
      </c>
      <c r="AI362" s="111">
        <f t="shared" si="1714"/>
        <v>0</v>
      </c>
      <c r="AJ362" s="111">
        <f t="shared" si="1714"/>
        <v>0</v>
      </c>
      <c r="AK362" s="111">
        <f t="shared" si="1714"/>
        <v>0</v>
      </c>
      <c r="AL362" s="111">
        <f t="shared" si="22"/>
        <v>0</v>
      </c>
      <c r="AM362" s="115"/>
      <c r="AN362" s="111">
        <f t="shared" ref="AN362:AW362" si="1715">IF(Q361&gt;0,IF((Q361+AB362)&lt;E$12,Q361+AB362,E$12),0)</f>
        <v>0</v>
      </c>
      <c r="AO362" s="111">
        <f t="shared" si="1715"/>
        <v>0</v>
      </c>
      <c r="AP362" s="111">
        <f t="shared" si="1715"/>
        <v>0</v>
      </c>
      <c r="AQ362" s="111">
        <f t="shared" si="1715"/>
        <v>0</v>
      </c>
      <c r="AR362" s="111">
        <f t="shared" si="1715"/>
        <v>0</v>
      </c>
      <c r="AS362" s="111">
        <f t="shared" si="1715"/>
        <v>0</v>
      </c>
      <c r="AT362" s="111">
        <f t="shared" si="1715"/>
        <v>0</v>
      </c>
      <c r="AU362" s="111">
        <f t="shared" si="1715"/>
        <v>0</v>
      </c>
      <c r="AV362" s="111">
        <f t="shared" si="1715"/>
        <v>0</v>
      </c>
      <c r="AW362" s="111">
        <f t="shared" si="1715"/>
        <v>0</v>
      </c>
      <c r="AX362" s="111">
        <f t="shared" si="24"/>
        <v>0</v>
      </c>
      <c r="AY362" s="111"/>
      <c r="AZ362" s="113">
        <f t="shared" si="25"/>
        <v>0</v>
      </c>
      <c r="BA362" s="111">
        <f t="shared" ref="BA362:BI362" si="1716">IF(R361&lt;=0,0,IF($C362&lt;=SUM($AZ362:AZ362),0,IF(AO362+$C362-SUM($AZ362:AZ362)&gt;R361+AC362,R361+AC362-AO362,$C362-SUM($AZ362:AZ362))))</f>
        <v>0</v>
      </c>
      <c r="BB362" s="111">
        <f t="shared" si="1716"/>
        <v>0</v>
      </c>
      <c r="BC362" s="111">
        <f t="shared" si="1716"/>
        <v>0</v>
      </c>
      <c r="BD362" s="111">
        <f t="shared" si="1716"/>
        <v>0</v>
      </c>
      <c r="BE362" s="111">
        <f t="shared" si="1716"/>
        <v>0</v>
      </c>
      <c r="BF362" s="111">
        <f t="shared" si="1716"/>
        <v>0</v>
      </c>
      <c r="BG362" s="111">
        <f t="shared" si="1716"/>
        <v>0</v>
      </c>
      <c r="BH362" s="111">
        <f t="shared" si="1716"/>
        <v>0</v>
      </c>
      <c r="BI362" s="111">
        <f t="shared" si="1716"/>
        <v>0</v>
      </c>
      <c r="BJ362" s="53"/>
      <c r="BK362" s="53"/>
    </row>
    <row r="363" ht="10.5" customHeight="1">
      <c r="A363" s="107" t="str">
        <f t="shared" si="16"/>
        <v/>
      </c>
      <c r="B363" s="108" t="str">
        <f t="shared" si="17"/>
        <v>#N/A</v>
      </c>
      <c r="C363" s="109" t="str">
        <f t="shared" si="18"/>
        <v/>
      </c>
      <c r="D363" s="110"/>
      <c r="E363" s="111">
        <f t="shared" ref="E363:N363" si="1717">AN363+AZ363</f>
        <v>0</v>
      </c>
      <c r="F363" s="111">
        <f t="shared" si="1717"/>
        <v>0</v>
      </c>
      <c r="G363" s="111">
        <f t="shared" si="1717"/>
        <v>0</v>
      </c>
      <c r="H363" s="111">
        <f t="shared" si="1717"/>
        <v>0</v>
      </c>
      <c r="I363" s="111">
        <f t="shared" si="1717"/>
        <v>0</v>
      </c>
      <c r="J363" s="111">
        <f t="shared" si="1717"/>
        <v>0</v>
      </c>
      <c r="K363" s="111">
        <f t="shared" si="1717"/>
        <v>0</v>
      </c>
      <c r="L363" s="111">
        <f t="shared" si="1717"/>
        <v>0</v>
      </c>
      <c r="M363" s="111">
        <f t="shared" si="1717"/>
        <v>0</v>
      </c>
      <c r="N363" s="111">
        <f t="shared" si="1717"/>
        <v>0</v>
      </c>
      <c r="O363" s="112"/>
      <c r="P363" s="111">
        <f t="shared" si="11"/>
        <v>0</v>
      </c>
      <c r="Q363" s="111">
        <f t="shared" ref="Q363:Z363" si="1718">IF(E$10=0,0,ROUND(Q362-(E363-AB363),2))</f>
        <v>0</v>
      </c>
      <c r="R363" s="111">
        <f t="shared" si="1718"/>
        <v>0</v>
      </c>
      <c r="S363" s="111">
        <f t="shared" si="1718"/>
        <v>0</v>
      </c>
      <c r="T363" s="111">
        <f t="shared" si="1718"/>
        <v>0</v>
      </c>
      <c r="U363" s="111">
        <f t="shared" si="1718"/>
        <v>0</v>
      </c>
      <c r="V363" s="111">
        <f t="shared" si="1718"/>
        <v>0</v>
      </c>
      <c r="W363" s="111">
        <f t="shared" si="1718"/>
        <v>0</v>
      </c>
      <c r="X363" s="111">
        <f t="shared" si="1718"/>
        <v>0</v>
      </c>
      <c r="Y363" s="111">
        <f t="shared" si="1718"/>
        <v>0</v>
      </c>
      <c r="Z363" s="111">
        <f t="shared" si="1718"/>
        <v>0</v>
      </c>
      <c r="AA363" s="114"/>
      <c r="AB363" s="111">
        <f t="shared" ref="AB363:AK363" si="1719">ROUND(Q362*E$11/12,2)</f>
        <v>0</v>
      </c>
      <c r="AC363" s="111">
        <f t="shared" si="1719"/>
        <v>0</v>
      </c>
      <c r="AD363" s="111">
        <f t="shared" si="1719"/>
        <v>0</v>
      </c>
      <c r="AE363" s="111">
        <f t="shared" si="1719"/>
        <v>0</v>
      </c>
      <c r="AF363" s="111">
        <f t="shared" si="1719"/>
        <v>0</v>
      </c>
      <c r="AG363" s="111">
        <f t="shared" si="1719"/>
        <v>0</v>
      </c>
      <c r="AH363" s="111">
        <f t="shared" si="1719"/>
        <v>0</v>
      </c>
      <c r="AI363" s="111">
        <f t="shared" si="1719"/>
        <v>0</v>
      </c>
      <c r="AJ363" s="111">
        <f t="shared" si="1719"/>
        <v>0</v>
      </c>
      <c r="AK363" s="111">
        <f t="shared" si="1719"/>
        <v>0</v>
      </c>
      <c r="AL363" s="111">
        <f t="shared" si="22"/>
        <v>0</v>
      </c>
      <c r="AM363" s="115"/>
      <c r="AN363" s="111">
        <f t="shared" ref="AN363:AW363" si="1720">IF(Q362&gt;0,IF((Q362+AB363)&lt;E$12,Q362+AB363,E$12),0)</f>
        <v>0</v>
      </c>
      <c r="AO363" s="111">
        <f t="shared" si="1720"/>
        <v>0</v>
      </c>
      <c r="AP363" s="111">
        <f t="shared" si="1720"/>
        <v>0</v>
      </c>
      <c r="AQ363" s="111">
        <f t="shared" si="1720"/>
        <v>0</v>
      </c>
      <c r="AR363" s="111">
        <f t="shared" si="1720"/>
        <v>0</v>
      </c>
      <c r="AS363" s="111">
        <f t="shared" si="1720"/>
        <v>0</v>
      </c>
      <c r="AT363" s="111">
        <f t="shared" si="1720"/>
        <v>0</v>
      </c>
      <c r="AU363" s="111">
        <f t="shared" si="1720"/>
        <v>0</v>
      </c>
      <c r="AV363" s="111">
        <f t="shared" si="1720"/>
        <v>0</v>
      </c>
      <c r="AW363" s="111">
        <f t="shared" si="1720"/>
        <v>0</v>
      </c>
      <c r="AX363" s="111">
        <f t="shared" si="24"/>
        <v>0</v>
      </c>
      <c r="AY363" s="111"/>
      <c r="AZ363" s="113">
        <f t="shared" si="25"/>
        <v>0</v>
      </c>
      <c r="BA363" s="111">
        <f t="shared" ref="BA363:BI363" si="1721">IF(R362&lt;=0,0,IF($C363&lt;=SUM($AZ363:AZ363),0,IF(AO363+$C363-SUM($AZ363:AZ363)&gt;R362+AC363,R362+AC363-AO363,$C363-SUM($AZ363:AZ363))))</f>
        <v>0</v>
      </c>
      <c r="BB363" s="111">
        <f t="shared" si="1721"/>
        <v>0</v>
      </c>
      <c r="BC363" s="111">
        <f t="shared" si="1721"/>
        <v>0</v>
      </c>
      <c r="BD363" s="111">
        <f t="shared" si="1721"/>
        <v>0</v>
      </c>
      <c r="BE363" s="111">
        <f t="shared" si="1721"/>
        <v>0</v>
      </c>
      <c r="BF363" s="111">
        <f t="shared" si="1721"/>
        <v>0</v>
      </c>
      <c r="BG363" s="111">
        <f t="shared" si="1721"/>
        <v>0</v>
      </c>
      <c r="BH363" s="111">
        <f t="shared" si="1721"/>
        <v>0</v>
      </c>
      <c r="BI363" s="111">
        <f t="shared" si="1721"/>
        <v>0</v>
      </c>
      <c r="BJ363" s="53"/>
      <c r="BK363" s="53"/>
    </row>
    <row r="364" ht="10.5" customHeight="1">
      <c r="A364" s="107" t="str">
        <f t="shared" si="16"/>
        <v/>
      </c>
      <c r="B364" s="108" t="str">
        <f t="shared" si="17"/>
        <v>#N/A</v>
      </c>
      <c r="C364" s="109" t="str">
        <f t="shared" si="18"/>
        <v/>
      </c>
      <c r="D364" s="110"/>
      <c r="E364" s="111">
        <f t="shared" ref="E364:N364" si="1722">AN364+AZ364</f>
        <v>0</v>
      </c>
      <c r="F364" s="111">
        <f t="shared" si="1722"/>
        <v>0</v>
      </c>
      <c r="G364" s="111">
        <f t="shared" si="1722"/>
        <v>0</v>
      </c>
      <c r="H364" s="111">
        <f t="shared" si="1722"/>
        <v>0</v>
      </c>
      <c r="I364" s="111">
        <f t="shared" si="1722"/>
        <v>0</v>
      </c>
      <c r="J364" s="111">
        <f t="shared" si="1722"/>
        <v>0</v>
      </c>
      <c r="K364" s="111">
        <f t="shared" si="1722"/>
        <v>0</v>
      </c>
      <c r="L364" s="111">
        <f t="shared" si="1722"/>
        <v>0</v>
      </c>
      <c r="M364" s="111">
        <f t="shared" si="1722"/>
        <v>0</v>
      </c>
      <c r="N364" s="111">
        <f t="shared" si="1722"/>
        <v>0</v>
      </c>
      <c r="O364" s="112"/>
      <c r="P364" s="111">
        <f t="shared" si="11"/>
        <v>0</v>
      </c>
      <c r="Q364" s="111">
        <f t="shared" ref="Q364:Z364" si="1723">IF(E$10=0,0,ROUND(Q363-(E364-AB364),2))</f>
        <v>0</v>
      </c>
      <c r="R364" s="111">
        <f t="shared" si="1723"/>
        <v>0</v>
      </c>
      <c r="S364" s="111">
        <f t="shared" si="1723"/>
        <v>0</v>
      </c>
      <c r="T364" s="111">
        <f t="shared" si="1723"/>
        <v>0</v>
      </c>
      <c r="U364" s="111">
        <f t="shared" si="1723"/>
        <v>0</v>
      </c>
      <c r="V364" s="111">
        <f t="shared" si="1723"/>
        <v>0</v>
      </c>
      <c r="W364" s="111">
        <f t="shared" si="1723"/>
        <v>0</v>
      </c>
      <c r="X364" s="111">
        <f t="shared" si="1723"/>
        <v>0</v>
      </c>
      <c r="Y364" s="111">
        <f t="shared" si="1723"/>
        <v>0</v>
      </c>
      <c r="Z364" s="111">
        <f t="shared" si="1723"/>
        <v>0</v>
      </c>
      <c r="AA364" s="114"/>
      <c r="AB364" s="111">
        <f t="shared" ref="AB364:AK364" si="1724">ROUND(Q363*E$11/12,2)</f>
        <v>0</v>
      </c>
      <c r="AC364" s="111">
        <f t="shared" si="1724"/>
        <v>0</v>
      </c>
      <c r="AD364" s="111">
        <f t="shared" si="1724"/>
        <v>0</v>
      </c>
      <c r="AE364" s="111">
        <f t="shared" si="1724"/>
        <v>0</v>
      </c>
      <c r="AF364" s="111">
        <f t="shared" si="1724"/>
        <v>0</v>
      </c>
      <c r="AG364" s="111">
        <f t="shared" si="1724"/>
        <v>0</v>
      </c>
      <c r="AH364" s="111">
        <f t="shared" si="1724"/>
        <v>0</v>
      </c>
      <c r="AI364" s="111">
        <f t="shared" si="1724"/>
        <v>0</v>
      </c>
      <c r="AJ364" s="111">
        <f t="shared" si="1724"/>
        <v>0</v>
      </c>
      <c r="AK364" s="111">
        <f t="shared" si="1724"/>
        <v>0</v>
      </c>
      <c r="AL364" s="111">
        <f t="shared" si="22"/>
        <v>0</v>
      </c>
      <c r="AM364" s="115"/>
      <c r="AN364" s="111">
        <f t="shared" ref="AN364:AW364" si="1725">IF(Q363&gt;0,IF((Q363+AB364)&lt;E$12,Q363+AB364,E$12),0)</f>
        <v>0</v>
      </c>
      <c r="AO364" s="111">
        <f t="shared" si="1725"/>
        <v>0</v>
      </c>
      <c r="AP364" s="111">
        <f t="shared" si="1725"/>
        <v>0</v>
      </c>
      <c r="AQ364" s="111">
        <f t="shared" si="1725"/>
        <v>0</v>
      </c>
      <c r="AR364" s="111">
        <f t="shared" si="1725"/>
        <v>0</v>
      </c>
      <c r="AS364" s="111">
        <f t="shared" si="1725"/>
        <v>0</v>
      </c>
      <c r="AT364" s="111">
        <f t="shared" si="1725"/>
        <v>0</v>
      </c>
      <c r="AU364" s="111">
        <f t="shared" si="1725"/>
        <v>0</v>
      </c>
      <c r="AV364" s="111">
        <f t="shared" si="1725"/>
        <v>0</v>
      </c>
      <c r="AW364" s="111">
        <f t="shared" si="1725"/>
        <v>0</v>
      </c>
      <c r="AX364" s="111">
        <f t="shared" si="24"/>
        <v>0</v>
      </c>
      <c r="AY364" s="111"/>
      <c r="AZ364" s="113">
        <f t="shared" si="25"/>
        <v>0</v>
      </c>
      <c r="BA364" s="111">
        <f t="shared" ref="BA364:BI364" si="1726">IF(R363&lt;=0,0,IF($C364&lt;=SUM($AZ364:AZ364),0,IF(AO364+$C364-SUM($AZ364:AZ364)&gt;R363+AC364,R363+AC364-AO364,$C364-SUM($AZ364:AZ364))))</f>
        <v>0</v>
      </c>
      <c r="BB364" s="111">
        <f t="shared" si="1726"/>
        <v>0</v>
      </c>
      <c r="BC364" s="111">
        <f t="shared" si="1726"/>
        <v>0</v>
      </c>
      <c r="BD364" s="111">
        <f t="shared" si="1726"/>
        <v>0</v>
      </c>
      <c r="BE364" s="111">
        <f t="shared" si="1726"/>
        <v>0</v>
      </c>
      <c r="BF364" s="111">
        <f t="shared" si="1726"/>
        <v>0</v>
      </c>
      <c r="BG364" s="111">
        <f t="shared" si="1726"/>
        <v>0</v>
      </c>
      <c r="BH364" s="111">
        <f t="shared" si="1726"/>
        <v>0</v>
      </c>
      <c r="BI364" s="111">
        <f t="shared" si="1726"/>
        <v>0</v>
      </c>
      <c r="BJ364" s="53"/>
      <c r="BK364" s="53"/>
    </row>
    <row r="365" ht="10.5" customHeight="1">
      <c r="A365" s="107" t="str">
        <f t="shared" si="16"/>
        <v/>
      </c>
      <c r="B365" s="108" t="str">
        <f t="shared" si="17"/>
        <v>#N/A</v>
      </c>
      <c r="C365" s="109" t="str">
        <f t="shared" si="18"/>
        <v/>
      </c>
      <c r="D365" s="110"/>
      <c r="E365" s="111">
        <f t="shared" ref="E365:N365" si="1727">AN365+AZ365</f>
        <v>0</v>
      </c>
      <c r="F365" s="111">
        <f t="shared" si="1727"/>
        <v>0</v>
      </c>
      <c r="G365" s="111">
        <f t="shared" si="1727"/>
        <v>0</v>
      </c>
      <c r="H365" s="111">
        <f t="shared" si="1727"/>
        <v>0</v>
      </c>
      <c r="I365" s="111">
        <f t="shared" si="1727"/>
        <v>0</v>
      </c>
      <c r="J365" s="111">
        <f t="shared" si="1727"/>
        <v>0</v>
      </c>
      <c r="K365" s="111">
        <f t="shared" si="1727"/>
        <v>0</v>
      </c>
      <c r="L365" s="111">
        <f t="shared" si="1727"/>
        <v>0</v>
      </c>
      <c r="M365" s="111">
        <f t="shared" si="1727"/>
        <v>0</v>
      </c>
      <c r="N365" s="111">
        <f t="shared" si="1727"/>
        <v>0</v>
      </c>
      <c r="O365" s="112"/>
      <c r="P365" s="111">
        <f t="shared" si="11"/>
        <v>0</v>
      </c>
      <c r="Q365" s="111">
        <f t="shared" ref="Q365:Z365" si="1728">IF(E$10=0,0,ROUND(Q364-(E365-AB365),2))</f>
        <v>0</v>
      </c>
      <c r="R365" s="111">
        <f t="shared" si="1728"/>
        <v>0</v>
      </c>
      <c r="S365" s="111">
        <f t="shared" si="1728"/>
        <v>0</v>
      </c>
      <c r="T365" s="111">
        <f t="shared" si="1728"/>
        <v>0</v>
      </c>
      <c r="U365" s="111">
        <f t="shared" si="1728"/>
        <v>0</v>
      </c>
      <c r="V365" s="111">
        <f t="shared" si="1728"/>
        <v>0</v>
      </c>
      <c r="W365" s="111">
        <f t="shared" si="1728"/>
        <v>0</v>
      </c>
      <c r="X365" s="111">
        <f t="shared" si="1728"/>
        <v>0</v>
      </c>
      <c r="Y365" s="111">
        <f t="shared" si="1728"/>
        <v>0</v>
      </c>
      <c r="Z365" s="111">
        <f t="shared" si="1728"/>
        <v>0</v>
      </c>
      <c r="AA365" s="114"/>
      <c r="AB365" s="111">
        <f t="shared" ref="AB365:AK365" si="1729">ROUND(Q364*E$11/12,2)</f>
        <v>0</v>
      </c>
      <c r="AC365" s="111">
        <f t="shared" si="1729"/>
        <v>0</v>
      </c>
      <c r="AD365" s="111">
        <f t="shared" si="1729"/>
        <v>0</v>
      </c>
      <c r="AE365" s="111">
        <f t="shared" si="1729"/>
        <v>0</v>
      </c>
      <c r="AF365" s="111">
        <f t="shared" si="1729"/>
        <v>0</v>
      </c>
      <c r="AG365" s="111">
        <f t="shared" si="1729"/>
        <v>0</v>
      </c>
      <c r="AH365" s="111">
        <f t="shared" si="1729"/>
        <v>0</v>
      </c>
      <c r="AI365" s="111">
        <f t="shared" si="1729"/>
        <v>0</v>
      </c>
      <c r="AJ365" s="111">
        <f t="shared" si="1729"/>
        <v>0</v>
      </c>
      <c r="AK365" s="111">
        <f t="shared" si="1729"/>
        <v>0</v>
      </c>
      <c r="AL365" s="111">
        <f t="shared" si="22"/>
        <v>0</v>
      </c>
      <c r="AM365" s="115"/>
      <c r="AN365" s="111">
        <f t="shared" ref="AN365:AW365" si="1730">IF(Q364&gt;0,IF((Q364+AB365)&lt;E$12,Q364+AB365,E$12),0)</f>
        <v>0</v>
      </c>
      <c r="AO365" s="111">
        <f t="shared" si="1730"/>
        <v>0</v>
      </c>
      <c r="AP365" s="111">
        <f t="shared" si="1730"/>
        <v>0</v>
      </c>
      <c r="AQ365" s="111">
        <f t="shared" si="1730"/>
        <v>0</v>
      </c>
      <c r="AR365" s="111">
        <f t="shared" si="1730"/>
        <v>0</v>
      </c>
      <c r="AS365" s="111">
        <f t="shared" si="1730"/>
        <v>0</v>
      </c>
      <c r="AT365" s="111">
        <f t="shared" si="1730"/>
        <v>0</v>
      </c>
      <c r="AU365" s="111">
        <f t="shared" si="1730"/>
        <v>0</v>
      </c>
      <c r="AV365" s="111">
        <f t="shared" si="1730"/>
        <v>0</v>
      </c>
      <c r="AW365" s="111">
        <f t="shared" si="1730"/>
        <v>0</v>
      </c>
      <c r="AX365" s="111">
        <f t="shared" si="24"/>
        <v>0</v>
      </c>
      <c r="AY365" s="111"/>
      <c r="AZ365" s="113">
        <f t="shared" si="25"/>
        <v>0</v>
      </c>
      <c r="BA365" s="111">
        <f t="shared" ref="BA365:BI365" si="1731">IF(R364&lt;=0,0,IF($C365&lt;=SUM($AZ365:AZ365),0,IF(AO365+$C365-SUM($AZ365:AZ365)&gt;R364+AC365,R364+AC365-AO365,$C365-SUM($AZ365:AZ365))))</f>
        <v>0</v>
      </c>
      <c r="BB365" s="111">
        <f t="shared" si="1731"/>
        <v>0</v>
      </c>
      <c r="BC365" s="111">
        <f t="shared" si="1731"/>
        <v>0</v>
      </c>
      <c r="BD365" s="111">
        <f t="shared" si="1731"/>
        <v>0</v>
      </c>
      <c r="BE365" s="111">
        <f t="shared" si="1731"/>
        <v>0</v>
      </c>
      <c r="BF365" s="111">
        <f t="shared" si="1731"/>
        <v>0</v>
      </c>
      <c r="BG365" s="111">
        <f t="shared" si="1731"/>
        <v>0</v>
      </c>
      <c r="BH365" s="111">
        <f t="shared" si="1731"/>
        <v>0</v>
      </c>
      <c r="BI365" s="111">
        <f t="shared" si="1731"/>
        <v>0</v>
      </c>
      <c r="BJ365" s="53"/>
      <c r="BK365" s="53"/>
    </row>
    <row r="366" ht="10.5" customHeight="1">
      <c r="A366" s="107" t="str">
        <f t="shared" si="16"/>
        <v/>
      </c>
      <c r="B366" s="108" t="str">
        <f t="shared" si="17"/>
        <v>#N/A</v>
      </c>
      <c r="C366" s="109" t="str">
        <f t="shared" si="18"/>
        <v/>
      </c>
      <c r="D366" s="110"/>
      <c r="E366" s="111">
        <f t="shared" ref="E366:N366" si="1732">AN366+AZ366</f>
        <v>0</v>
      </c>
      <c r="F366" s="111">
        <f t="shared" si="1732"/>
        <v>0</v>
      </c>
      <c r="G366" s="111">
        <f t="shared" si="1732"/>
        <v>0</v>
      </c>
      <c r="H366" s="111">
        <f t="shared" si="1732"/>
        <v>0</v>
      </c>
      <c r="I366" s="111">
        <f t="shared" si="1732"/>
        <v>0</v>
      </c>
      <c r="J366" s="111">
        <f t="shared" si="1732"/>
        <v>0</v>
      </c>
      <c r="K366" s="111">
        <f t="shared" si="1732"/>
        <v>0</v>
      </c>
      <c r="L366" s="111">
        <f t="shared" si="1732"/>
        <v>0</v>
      </c>
      <c r="M366" s="111">
        <f t="shared" si="1732"/>
        <v>0</v>
      </c>
      <c r="N366" s="111">
        <f t="shared" si="1732"/>
        <v>0</v>
      </c>
      <c r="O366" s="112"/>
      <c r="P366" s="111">
        <f t="shared" si="11"/>
        <v>0</v>
      </c>
      <c r="Q366" s="111">
        <f t="shared" ref="Q366:Z366" si="1733">IF(E$10=0,0,ROUND(Q365-(E366-AB366),2))</f>
        <v>0</v>
      </c>
      <c r="R366" s="111">
        <f t="shared" si="1733"/>
        <v>0</v>
      </c>
      <c r="S366" s="111">
        <f t="shared" si="1733"/>
        <v>0</v>
      </c>
      <c r="T366" s="111">
        <f t="shared" si="1733"/>
        <v>0</v>
      </c>
      <c r="U366" s="111">
        <f t="shared" si="1733"/>
        <v>0</v>
      </c>
      <c r="V366" s="111">
        <f t="shared" si="1733"/>
        <v>0</v>
      </c>
      <c r="W366" s="111">
        <f t="shared" si="1733"/>
        <v>0</v>
      </c>
      <c r="X366" s="111">
        <f t="shared" si="1733"/>
        <v>0</v>
      </c>
      <c r="Y366" s="111">
        <f t="shared" si="1733"/>
        <v>0</v>
      </c>
      <c r="Z366" s="111">
        <f t="shared" si="1733"/>
        <v>0</v>
      </c>
      <c r="AA366" s="114"/>
      <c r="AB366" s="111">
        <f t="shared" ref="AB366:AK366" si="1734">ROUND(Q365*E$11/12,2)</f>
        <v>0</v>
      </c>
      <c r="AC366" s="111">
        <f t="shared" si="1734"/>
        <v>0</v>
      </c>
      <c r="AD366" s="111">
        <f t="shared" si="1734"/>
        <v>0</v>
      </c>
      <c r="AE366" s="111">
        <f t="shared" si="1734"/>
        <v>0</v>
      </c>
      <c r="AF366" s="111">
        <f t="shared" si="1734"/>
        <v>0</v>
      </c>
      <c r="AG366" s="111">
        <f t="shared" si="1734"/>
        <v>0</v>
      </c>
      <c r="AH366" s="111">
        <f t="shared" si="1734"/>
        <v>0</v>
      </c>
      <c r="AI366" s="111">
        <f t="shared" si="1734"/>
        <v>0</v>
      </c>
      <c r="AJ366" s="111">
        <f t="shared" si="1734"/>
        <v>0</v>
      </c>
      <c r="AK366" s="111">
        <f t="shared" si="1734"/>
        <v>0</v>
      </c>
      <c r="AL366" s="111">
        <f t="shared" si="22"/>
        <v>0</v>
      </c>
      <c r="AM366" s="115"/>
      <c r="AN366" s="111">
        <f t="shared" ref="AN366:AW366" si="1735">IF(Q365&gt;0,IF((Q365+AB366)&lt;E$12,Q365+AB366,E$12),0)</f>
        <v>0</v>
      </c>
      <c r="AO366" s="111">
        <f t="shared" si="1735"/>
        <v>0</v>
      </c>
      <c r="AP366" s="111">
        <f t="shared" si="1735"/>
        <v>0</v>
      </c>
      <c r="AQ366" s="111">
        <f t="shared" si="1735"/>
        <v>0</v>
      </c>
      <c r="AR366" s="111">
        <f t="shared" si="1735"/>
        <v>0</v>
      </c>
      <c r="AS366" s="111">
        <f t="shared" si="1735"/>
        <v>0</v>
      </c>
      <c r="AT366" s="111">
        <f t="shared" si="1735"/>
        <v>0</v>
      </c>
      <c r="AU366" s="111">
        <f t="shared" si="1735"/>
        <v>0</v>
      </c>
      <c r="AV366" s="111">
        <f t="shared" si="1735"/>
        <v>0</v>
      </c>
      <c r="AW366" s="111">
        <f t="shared" si="1735"/>
        <v>0</v>
      </c>
      <c r="AX366" s="111">
        <f t="shared" si="24"/>
        <v>0</v>
      </c>
      <c r="AY366" s="111"/>
      <c r="AZ366" s="113">
        <f t="shared" si="25"/>
        <v>0</v>
      </c>
      <c r="BA366" s="111">
        <f t="shared" ref="BA366:BI366" si="1736">IF(R365&lt;=0,0,IF($C366&lt;=SUM($AZ366:AZ366),0,IF(AO366+$C366-SUM($AZ366:AZ366)&gt;R365+AC366,R365+AC366-AO366,$C366-SUM($AZ366:AZ366))))</f>
        <v>0</v>
      </c>
      <c r="BB366" s="111">
        <f t="shared" si="1736"/>
        <v>0</v>
      </c>
      <c r="BC366" s="111">
        <f t="shared" si="1736"/>
        <v>0</v>
      </c>
      <c r="BD366" s="111">
        <f t="shared" si="1736"/>
        <v>0</v>
      </c>
      <c r="BE366" s="111">
        <f t="shared" si="1736"/>
        <v>0</v>
      </c>
      <c r="BF366" s="111">
        <f t="shared" si="1736"/>
        <v>0</v>
      </c>
      <c r="BG366" s="111">
        <f t="shared" si="1736"/>
        <v>0</v>
      </c>
      <c r="BH366" s="111">
        <f t="shared" si="1736"/>
        <v>0</v>
      </c>
      <c r="BI366" s="111">
        <f t="shared" si="1736"/>
        <v>0</v>
      </c>
      <c r="BJ366" s="53"/>
      <c r="BK366" s="53"/>
    </row>
    <row r="367" ht="10.5" customHeight="1">
      <c r="A367" s="107" t="str">
        <f t="shared" si="16"/>
        <v/>
      </c>
      <c r="B367" s="108" t="str">
        <f t="shared" si="17"/>
        <v>#N/A</v>
      </c>
      <c r="C367" s="109" t="str">
        <f t="shared" si="18"/>
        <v/>
      </c>
      <c r="D367" s="110"/>
      <c r="E367" s="111">
        <f t="shared" ref="E367:N367" si="1737">AN367+AZ367</f>
        <v>0</v>
      </c>
      <c r="F367" s="111">
        <f t="shared" si="1737"/>
        <v>0</v>
      </c>
      <c r="G367" s="111">
        <f t="shared" si="1737"/>
        <v>0</v>
      </c>
      <c r="H367" s="111">
        <f t="shared" si="1737"/>
        <v>0</v>
      </c>
      <c r="I367" s="111">
        <f t="shared" si="1737"/>
        <v>0</v>
      </c>
      <c r="J367" s="111">
        <f t="shared" si="1737"/>
        <v>0</v>
      </c>
      <c r="K367" s="111">
        <f t="shared" si="1737"/>
        <v>0</v>
      </c>
      <c r="L367" s="111">
        <f t="shared" si="1737"/>
        <v>0</v>
      </c>
      <c r="M367" s="111">
        <f t="shared" si="1737"/>
        <v>0</v>
      </c>
      <c r="N367" s="111">
        <f t="shared" si="1737"/>
        <v>0</v>
      </c>
      <c r="O367" s="112"/>
      <c r="P367" s="111">
        <f t="shared" si="11"/>
        <v>0</v>
      </c>
      <c r="Q367" s="111">
        <f t="shared" ref="Q367:Z367" si="1738">IF(E$10=0,0,ROUND(Q366-(E367-AB367),2))</f>
        <v>0</v>
      </c>
      <c r="R367" s="111">
        <f t="shared" si="1738"/>
        <v>0</v>
      </c>
      <c r="S367" s="111">
        <f t="shared" si="1738"/>
        <v>0</v>
      </c>
      <c r="T367" s="111">
        <f t="shared" si="1738"/>
        <v>0</v>
      </c>
      <c r="U367" s="111">
        <f t="shared" si="1738"/>
        <v>0</v>
      </c>
      <c r="V367" s="111">
        <f t="shared" si="1738"/>
        <v>0</v>
      </c>
      <c r="W367" s="111">
        <f t="shared" si="1738"/>
        <v>0</v>
      </c>
      <c r="X367" s="111">
        <f t="shared" si="1738"/>
        <v>0</v>
      </c>
      <c r="Y367" s="111">
        <f t="shared" si="1738"/>
        <v>0</v>
      </c>
      <c r="Z367" s="111">
        <f t="shared" si="1738"/>
        <v>0</v>
      </c>
      <c r="AA367" s="114"/>
      <c r="AB367" s="111">
        <f t="shared" ref="AB367:AK367" si="1739">ROUND(Q366*E$11/12,2)</f>
        <v>0</v>
      </c>
      <c r="AC367" s="111">
        <f t="shared" si="1739"/>
        <v>0</v>
      </c>
      <c r="AD367" s="111">
        <f t="shared" si="1739"/>
        <v>0</v>
      </c>
      <c r="AE367" s="111">
        <f t="shared" si="1739"/>
        <v>0</v>
      </c>
      <c r="AF367" s="111">
        <f t="shared" si="1739"/>
        <v>0</v>
      </c>
      <c r="AG367" s="111">
        <f t="shared" si="1739"/>
        <v>0</v>
      </c>
      <c r="AH367" s="111">
        <f t="shared" si="1739"/>
        <v>0</v>
      </c>
      <c r="AI367" s="111">
        <f t="shared" si="1739"/>
        <v>0</v>
      </c>
      <c r="AJ367" s="111">
        <f t="shared" si="1739"/>
        <v>0</v>
      </c>
      <c r="AK367" s="111">
        <f t="shared" si="1739"/>
        <v>0</v>
      </c>
      <c r="AL367" s="111">
        <f t="shared" si="22"/>
        <v>0</v>
      </c>
      <c r="AM367" s="115"/>
      <c r="AN367" s="111">
        <f t="shared" ref="AN367:AW367" si="1740">IF(Q366&gt;0,IF((Q366+AB367)&lt;E$12,Q366+AB367,E$12),0)</f>
        <v>0</v>
      </c>
      <c r="AO367" s="111">
        <f t="shared" si="1740"/>
        <v>0</v>
      </c>
      <c r="AP367" s="111">
        <f t="shared" si="1740"/>
        <v>0</v>
      </c>
      <c r="AQ367" s="111">
        <f t="shared" si="1740"/>
        <v>0</v>
      </c>
      <c r="AR367" s="111">
        <f t="shared" si="1740"/>
        <v>0</v>
      </c>
      <c r="AS367" s="111">
        <f t="shared" si="1740"/>
        <v>0</v>
      </c>
      <c r="AT367" s="111">
        <f t="shared" si="1740"/>
        <v>0</v>
      </c>
      <c r="AU367" s="111">
        <f t="shared" si="1740"/>
        <v>0</v>
      </c>
      <c r="AV367" s="111">
        <f t="shared" si="1740"/>
        <v>0</v>
      </c>
      <c r="AW367" s="111">
        <f t="shared" si="1740"/>
        <v>0</v>
      </c>
      <c r="AX367" s="111">
        <f t="shared" si="24"/>
        <v>0</v>
      </c>
      <c r="AY367" s="111"/>
      <c r="AZ367" s="113">
        <f t="shared" si="25"/>
        <v>0</v>
      </c>
      <c r="BA367" s="111">
        <f t="shared" ref="BA367:BI367" si="1741">IF(R366&lt;=0,0,IF($C367&lt;=SUM($AZ367:AZ367),0,IF(AO367+$C367-SUM($AZ367:AZ367)&gt;R366+AC367,R366+AC367-AO367,$C367-SUM($AZ367:AZ367))))</f>
        <v>0</v>
      </c>
      <c r="BB367" s="111">
        <f t="shared" si="1741"/>
        <v>0</v>
      </c>
      <c r="BC367" s="111">
        <f t="shared" si="1741"/>
        <v>0</v>
      </c>
      <c r="BD367" s="111">
        <f t="shared" si="1741"/>
        <v>0</v>
      </c>
      <c r="BE367" s="111">
        <f t="shared" si="1741"/>
        <v>0</v>
      </c>
      <c r="BF367" s="111">
        <f t="shared" si="1741"/>
        <v>0</v>
      </c>
      <c r="BG367" s="111">
        <f t="shared" si="1741"/>
        <v>0</v>
      </c>
      <c r="BH367" s="111">
        <f t="shared" si="1741"/>
        <v>0</v>
      </c>
      <c r="BI367" s="111">
        <f t="shared" si="1741"/>
        <v>0</v>
      </c>
      <c r="BJ367" s="53"/>
      <c r="BK367" s="53"/>
    </row>
    <row r="368" ht="10.5" customHeight="1">
      <c r="A368" s="107" t="str">
        <f t="shared" si="16"/>
        <v/>
      </c>
      <c r="B368" s="108" t="str">
        <f t="shared" si="17"/>
        <v>#N/A</v>
      </c>
      <c r="C368" s="109" t="str">
        <f t="shared" si="18"/>
        <v/>
      </c>
      <c r="D368" s="110"/>
      <c r="E368" s="111">
        <f t="shared" ref="E368:N368" si="1742">AN368+AZ368</f>
        <v>0</v>
      </c>
      <c r="F368" s="111">
        <f t="shared" si="1742"/>
        <v>0</v>
      </c>
      <c r="G368" s="111">
        <f t="shared" si="1742"/>
        <v>0</v>
      </c>
      <c r="H368" s="111">
        <f t="shared" si="1742"/>
        <v>0</v>
      </c>
      <c r="I368" s="111">
        <f t="shared" si="1742"/>
        <v>0</v>
      </c>
      <c r="J368" s="111">
        <f t="shared" si="1742"/>
        <v>0</v>
      </c>
      <c r="K368" s="111">
        <f t="shared" si="1742"/>
        <v>0</v>
      </c>
      <c r="L368" s="111">
        <f t="shared" si="1742"/>
        <v>0</v>
      </c>
      <c r="M368" s="111">
        <f t="shared" si="1742"/>
        <v>0</v>
      </c>
      <c r="N368" s="111">
        <f t="shared" si="1742"/>
        <v>0</v>
      </c>
      <c r="O368" s="112"/>
      <c r="P368" s="111">
        <f t="shared" si="11"/>
        <v>0</v>
      </c>
      <c r="Q368" s="111">
        <f t="shared" ref="Q368:Z368" si="1743">IF(E$10=0,0,ROUND(Q367-(E368-AB368),2))</f>
        <v>0</v>
      </c>
      <c r="R368" s="111">
        <f t="shared" si="1743"/>
        <v>0</v>
      </c>
      <c r="S368" s="111">
        <f t="shared" si="1743"/>
        <v>0</v>
      </c>
      <c r="T368" s="111">
        <f t="shared" si="1743"/>
        <v>0</v>
      </c>
      <c r="U368" s="111">
        <f t="shared" si="1743"/>
        <v>0</v>
      </c>
      <c r="V368" s="111">
        <f t="shared" si="1743"/>
        <v>0</v>
      </c>
      <c r="W368" s="111">
        <f t="shared" si="1743"/>
        <v>0</v>
      </c>
      <c r="X368" s="111">
        <f t="shared" si="1743"/>
        <v>0</v>
      </c>
      <c r="Y368" s="111">
        <f t="shared" si="1743"/>
        <v>0</v>
      </c>
      <c r="Z368" s="111">
        <f t="shared" si="1743"/>
        <v>0</v>
      </c>
      <c r="AA368" s="114"/>
      <c r="AB368" s="111">
        <f t="shared" ref="AB368:AK368" si="1744">ROUND(Q367*E$11/12,2)</f>
        <v>0</v>
      </c>
      <c r="AC368" s="111">
        <f t="shared" si="1744"/>
        <v>0</v>
      </c>
      <c r="AD368" s="111">
        <f t="shared" si="1744"/>
        <v>0</v>
      </c>
      <c r="AE368" s="111">
        <f t="shared" si="1744"/>
        <v>0</v>
      </c>
      <c r="AF368" s="111">
        <f t="shared" si="1744"/>
        <v>0</v>
      </c>
      <c r="AG368" s="111">
        <f t="shared" si="1744"/>
        <v>0</v>
      </c>
      <c r="AH368" s="111">
        <f t="shared" si="1744"/>
        <v>0</v>
      </c>
      <c r="AI368" s="111">
        <f t="shared" si="1744"/>
        <v>0</v>
      </c>
      <c r="AJ368" s="111">
        <f t="shared" si="1744"/>
        <v>0</v>
      </c>
      <c r="AK368" s="111">
        <f t="shared" si="1744"/>
        <v>0</v>
      </c>
      <c r="AL368" s="111">
        <f t="shared" si="22"/>
        <v>0</v>
      </c>
      <c r="AM368" s="115"/>
      <c r="AN368" s="111">
        <f t="shared" ref="AN368:AW368" si="1745">IF(Q367&gt;0,IF((Q367+AB368)&lt;E$12,Q367+AB368,E$12),0)</f>
        <v>0</v>
      </c>
      <c r="AO368" s="111">
        <f t="shared" si="1745"/>
        <v>0</v>
      </c>
      <c r="AP368" s="111">
        <f t="shared" si="1745"/>
        <v>0</v>
      </c>
      <c r="AQ368" s="111">
        <f t="shared" si="1745"/>
        <v>0</v>
      </c>
      <c r="AR368" s="111">
        <f t="shared" si="1745"/>
        <v>0</v>
      </c>
      <c r="AS368" s="111">
        <f t="shared" si="1745"/>
        <v>0</v>
      </c>
      <c r="AT368" s="111">
        <f t="shared" si="1745"/>
        <v>0</v>
      </c>
      <c r="AU368" s="111">
        <f t="shared" si="1745"/>
        <v>0</v>
      </c>
      <c r="AV368" s="111">
        <f t="shared" si="1745"/>
        <v>0</v>
      </c>
      <c r="AW368" s="111">
        <f t="shared" si="1745"/>
        <v>0</v>
      </c>
      <c r="AX368" s="111">
        <f t="shared" si="24"/>
        <v>0</v>
      </c>
      <c r="AY368" s="111"/>
      <c r="AZ368" s="113">
        <f t="shared" si="25"/>
        <v>0</v>
      </c>
      <c r="BA368" s="111">
        <f t="shared" ref="BA368:BI368" si="1746">IF(R367&lt;=0,0,IF($C368&lt;=SUM($AZ368:AZ368),0,IF(AO368+$C368-SUM($AZ368:AZ368)&gt;R367+AC368,R367+AC368-AO368,$C368-SUM($AZ368:AZ368))))</f>
        <v>0</v>
      </c>
      <c r="BB368" s="111">
        <f t="shared" si="1746"/>
        <v>0</v>
      </c>
      <c r="BC368" s="111">
        <f t="shared" si="1746"/>
        <v>0</v>
      </c>
      <c r="BD368" s="111">
        <f t="shared" si="1746"/>
        <v>0</v>
      </c>
      <c r="BE368" s="111">
        <f t="shared" si="1746"/>
        <v>0</v>
      </c>
      <c r="BF368" s="111">
        <f t="shared" si="1746"/>
        <v>0</v>
      </c>
      <c r="BG368" s="111">
        <f t="shared" si="1746"/>
        <v>0</v>
      </c>
      <c r="BH368" s="111">
        <f t="shared" si="1746"/>
        <v>0</v>
      </c>
      <c r="BI368" s="111">
        <f t="shared" si="1746"/>
        <v>0</v>
      </c>
      <c r="BJ368" s="53"/>
      <c r="BK368" s="53"/>
    </row>
    <row r="369" ht="10.5" customHeight="1">
      <c r="A369" s="107" t="str">
        <f t="shared" si="16"/>
        <v/>
      </c>
      <c r="B369" s="108" t="str">
        <f t="shared" si="17"/>
        <v>#N/A</v>
      </c>
      <c r="C369" s="109" t="str">
        <f t="shared" si="18"/>
        <v/>
      </c>
      <c r="D369" s="110"/>
      <c r="E369" s="111">
        <f t="shared" ref="E369:N369" si="1747">AN369+AZ369</f>
        <v>0</v>
      </c>
      <c r="F369" s="111">
        <f t="shared" si="1747"/>
        <v>0</v>
      </c>
      <c r="G369" s="111">
        <f t="shared" si="1747"/>
        <v>0</v>
      </c>
      <c r="H369" s="111">
        <f t="shared" si="1747"/>
        <v>0</v>
      </c>
      <c r="I369" s="111">
        <f t="shared" si="1747"/>
        <v>0</v>
      </c>
      <c r="J369" s="111">
        <f t="shared" si="1747"/>
        <v>0</v>
      </c>
      <c r="K369" s="111">
        <f t="shared" si="1747"/>
        <v>0</v>
      </c>
      <c r="L369" s="111">
        <f t="shared" si="1747"/>
        <v>0</v>
      </c>
      <c r="M369" s="111">
        <f t="shared" si="1747"/>
        <v>0</v>
      </c>
      <c r="N369" s="111">
        <f t="shared" si="1747"/>
        <v>0</v>
      </c>
      <c r="O369" s="112"/>
      <c r="P369" s="111">
        <f t="shared" si="11"/>
        <v>0</v>
      </c>
      <c r="Q369" s="111">
        <f t="shared" ref="Q369:Z369" si="1748">IF(E$10=0,0,ROUND(Q368-(E369-AB369),2))</f>
        <v>0</v>
      </c>
      <c r="R369" s="111">
        <f t="shared" si="1748"/>
        <v>0</v>
      </c>
      <c r="S369" s="111">
        <f t="shared" si="1748"/>
        <v>0</v>
      </c>
      <c r="T369" s="111">
        <f t="shared" si="1748"/>
        <v>0</v>
      </c>
      <c r="U369" s="111">
        <f t="shared" si="1748"/>
        <v>0</v>
      </c>
      <c r="V369" s="111">
        <f t="shared" si="1748"/>
        <v>0</v>
      </c>
      <c r="W369" s="111">
        <f t="shared" si="1748"/>
        <v>0</v>
      </c>
      <c r="X369" s="111">
        <f t="shared" si="1748"/>
        <v>0</v>
      </c>
      <c r="Y369" s="111">
        <f t="shared" si="1748"/>
        <v>0</v>
      </c>
      <c r="Z369" s="111">
        <f t="shared" si="1748"/>
        <v>0</v>
      </c>
      <c r="AA369" s="114"/>
      <c r="AB369" s="111">
        <f t="shared" ref="AB369:AK369" si="1749">ROUND(Q368*E$11/12,2)</f>
        <v>0</v>
      </c>
      <c r="AC369" s="111">
        <f t="shared" si="1749"/>
        <v>0</v>
      </c>
      <c r="AD369" s="111">
        <f t="shared" si="1749"/>
        <v>0</v>
      </c>
      <c r="AE369" s="111">
        <f t="shared" si="1749"/>
        <v>0</v>
      </c>
      <c r="AF369" s="111">
        <f t="shared" si="1749"/>
        <v>0</v>
      </c>
      <c r="AG369" s="111">
        <f t="shared" si="1749"/>
        <v>0</v>
      </c>
      <c r="AH369" s="111">
        <f t="shared" si="1749"/>
        <v>0</v>
      </c>
      <c r="AI369" s="111">
        <f t="shared" si="1749"/>
        <v>0</v>
      </c>
      <c r="AJ369" s="111">
        <f t="shared" si="1749"/>
        <v>0</v>
      </c>
      <c r="AK369" s="111">
        <f t="shared" si="1749"/>
        <v>0</v>
      </c>
      <c r="AL369" s="111">
        <f t="shared" si="22"/>
        <v>0</v>
      </c>
      <c r="AM369" s="115"/>
      <c r="AN369" s="111">
        <f t="shared" ref="AN369:AW369" si="1750">IF(Q368&gt;0,IF((Q368+AB369)&lt;E$12,Q368+AB369,E$12),0)</f>
        <v>0</v>
      </c>
      <c r="AO369" s="111">
        <f t="shared" si="1750"/>
        <v>0</v>
      </c>
      <c r="AP369" s="111">
        <f t="shared" si="1750"/>
        <v>0</v>
      </c>
      <c r="AQ369" s="111">
        <f t="shared" si="1750"/>
        <v>0</v>
      </c>
      <c r="AR369" s="111">
        <f t="shared" si="1750"/>
        <v>0</v>
      </c>
      <c r="AS369" s="111">
        <f t="shared" si="1750"/>
        <v>0</v>
      </c>
      <c r="AT369" s="111">
        <f t="shared" si="1750"/>
        <v>0</v>
      </c>
      <c r="AU369" s="111">
        <f t="shared" si="1750"/>
        <v>0</v>
      </c>
      <c r="AV369" s="111">
        <f t="shared" si="1750"/>
        <v>0</v>
      </c>
      <c r="AW369" s="111">
        <f t="shared" si="1750"/>
        <v>0</v>
      </c>
      <c r="AX369" s="111">
        <f t="shared" si="24"/>
        <v>0</v>
      </c>
      <c r="AY369" s="111"/>
      <c r="AZ369" s="113">
        <f t="shared" si="25"/>
        <v>0</v>
      </c>
      <c r="BA369" s="111">
        <f t="shared" ref="BA369:BI369" si="1751">IF(R368&lt;=0,0,IF($C369&lt;=SUM($AZ369:AZ369),0,IF(AO369+$C369-SUM($AZ369:AZ369)&gt;R368+AC369,R368+AC369-AO369,$C369-SUM($AZ369:AZ369))))</f>
        <v>0</v>
      </c>
      <c r="BB369" s="111">
        <f t="shared" si="1751"/>
        <v>0</v>
      </c>
      <c r="BC369" s="111">
        <f t="shared" si="1751"/>
        <v>0</v>
      </c>
      <c r="BD369" s="111">
        <f t="shared" si="1751"/>
        <v>0</v>
      </c>
      <c r="BE369" s="111">
        <f t="shared" si="1751"/>
        <v>0</v>
      </c>
      <c r="BF369" s="111">
        <f t="shared" si="1751"/>
        <v>0</v>
      </c>
      <c r="BG369" s="111">
        <f t="shared" si="1751"/>
        <v>0</v>
      </c>
      <c r="BH369" s="111">
        <f t="shared" si="1751"/>
        <v>0</v>
      </c>
      <c r="BI369" s="111">
        <f t="shared" si="1751"/>
        <v>0</v>
      </c>
      <c r="BJ369" s="53"/>
      <c r="BK369" s="53"/>
    </row>
    <row r="370" ht="10.5" customHeight="1">
      <c r="A370" s="107" t="str">
        <f t="shared" si="16"/>
        <v/>
      </c>
      <c r="B370" s="108" t="str">
        <f t="shared" si="17"/>
        <v>#N/A</v>
      </c>
      <c r="C370" s="109" t="str">
        <f t="shared" si="18"/>
        <v/>
      </c>
      <c r="D370" s="110"/>
      <c r="E370" s="111">
        <f t="shared" ref="E370:N370" si="1752">AN370+AZ370</f>
        <v>0</v>
      </c>
      <c r="F370" s="111">
        <f t="shared" si="1752"/>
        <v>0</v>
      </c>
      <c r="G370" s="111">
        <f t="shared" si="1752"/>
        <v>0</v>
      </c>
      <c r="H370" s="111">
        <f t="shared" si="1752"/>
        <v>0</v>
      </c>
      <c r="I370" s="111">
        <f t="shared" si="1752"/>
        <v>0</v>
      </c>
      <c r="J370" s="111">
        <f t="shared" si="1752"/>
        <v>0</v>
      </c>
      <c r="K370" s="111">
        <f t="shared" si="1752"/>
        <v>0</v>
      </c>
      <c r="L370" s="111">
        <f t="shared" si="1752"/>
        <v>0</v>
      </c>
      <c r="M370" s="111">
        <f t="shared" si="1752"/>
        <v>0</v>
      </c>
      <c r="N370" s="111">
        <f t="shared" si="1752"/>
        <v>0</v>
      </c>
      <c r="O370" s="112"/>
      <c r="P370" s="111">
        <f t="shared" si="11"/>
        <v>0</v>
      </c>
      <c r="Q370" s="111">
        <f t="shared" ref="Q370:Z370" si="1753">IF(E$10=0,0,ROUND(Q369-(E370-AB370),2))</f>
        <v>0</v>
      </c>
      <c r="R370" s="111">
        <f t="shared" si="1753"/>
        <v>0</v>
      </c>
      <c r="S370" s="111">
        <f t="shared" si="1753"/>
        <v>0</v>
      </c>
      <c r="T370" s="111">
        <f t="shared" si="1753"/>
        <v>0</v>
      </c>
      <c r="U370" s="111">
        <f t="shared" si="1753"/>
        <v>0</v>
      </c>
      <c r="V370" s="111">
        <f t="shared" si="1753"/>
        <v>0</v>
      </c>
      <c r="W370" s="111">
        <f t="shared" si="1753"/>
        <v>0</v>
      </c>
      <c r="X370" s="111">
        <f t="shared" si="1753"/>
        <v>0</v>
      </c>
      <c r="Y370" s="111">
        <f t="shared" si="1753"/>
        <v>0</v>
      </c>
      <c r="Z370" s="111">
        <f t="shared" si="1753"/>
        <v>0</v>
      </c>
      <c r="AA370" s="114"/>
      <c r="AB370" s="111">
        <f t="shared" ref="AB370:AK370" si="1754">ROUND(Q369*E$11/12,2)</f>
        <v>0</v>
      </c>
      <c r="AC370" s="111">
        <f t="shared" si="1754"/>
        <v>0</v>
      </c>
      <c r="AD370" s="111">
        <f t="shared" si="1754"/>
        <v>0</v>
      </c>
      <c r="AE370" s="111">
        <f t="shared" si="1754"/>
        <v>0</v>
      </c>
      <c r="AF370" s="111">
        <f t="shared" si="1754"/>
        <v>0</v>
      </c>
      <c r="AG370" s="111">
        <f t="shared" si="1754"/>
        <v>0</v>
      </c>
      <c r="AH370" s="111">
        <f t="shared" si="1754"/>
        <v>0</v>
      </c>
      <c r="AI370" s="111">
        <f t="shared" si="1754"/>
        <v>0</v>
      </c>
      <c r="AJ370" s="111">
        <f t="shared" si="1754"/>
        <v>0</v>
      </c>
      <c r="AK370" s="111">
        <f t="shared" si="1754"/>
        <v>0</v>
      </c>
      <c r="AL370" s="111">
        <f t="shared" si="22"/>
        <v>0</v>
      </c>
      <c r="AM370" s="115"/>
      <c r="AN370" s="111">
        <f t="shared" ref="AN370:AW370" si="1755">IF(Q369&gt;0,IF((Q369+AB370)&lt;E$12,Q369+AB370,E$12),0)</f>
        <v>0</v>
      </c>
      <c r="AO370" s="111">
        <f t="shared" si="1755"/>
        <v>0</v>
      </c>
      <c r="AP370" s="111">
        <f t="shared" si="1755"/>
        <v>0</v>
      </c>
      <c r="AQ370" s="111">
        <f t="shared" si="1755"/>
        <v>0</v>
      </c>
      <c r="AR370" s="111">
        <f t="shared" si="1755"/>
        <v>0</v>
      </c>
      <c r="AS370" s="111">
        <f t="shared" si="1755"/>
        <v>0</v>
      </c>
      <c r="AT370" s="111">
        <f t="shared" si="1755"/>
        <v>0</v>
      </c>
      <c r="AU370" s="111">
        <f t="shared" si="1755"/>
        <v>0</v>
      </c>
      <c r="AV370" s="111">
        <f t="shared" si="1755"/>
        <v>0</v>
      </c>
      <c r="AW370" s="111">
        <f t="shared" si="1755"/>
        <v>0</v>
      </c>
      <c r="AX370" s="111">
        <f t="shared" si="24"/>
        <v>0</v>
      </c>
      <c r="AY370" s="111"/>
      <c r="AZ370" s="113">
        <f t="shared" si="25"/>
        <v>0</v>
      </c>
      <c r="BA370" s="111">
        <f t="shared" ref="BA370:BI370" si="1756">IF(R369&lt;=0,0,IF($C370&lt;=SUM($AZ370:AZ370),0,IF(AO370+$C370-SUM($AZ370:AZ370)&gt;R369+AC370,R369+AC370-AO370,$C370-SUM($AZ370:AZ370))))</f>
        <v>0</v>
      </c>
      <c r="BB370" s="111">
        <f t="shared" si="1756"/>
        <v>0</v>
      </c>
      <c r="BC370" s="111">
        <f t="shared" si="1756"/>
        <v>0</v>
      </c>
      <c r="BD370" s="111">
        <f t="shared" si="1756"/>
        <v>0</v>
      </c>
      <c r="BE370" s="111">
        <f t="shared" si="1756"/>
        <v>0</v>
      </c>
      <c r="BF370" s="111">
        <f t="shared" si="1756"/>
        <v>0</v>
      </c>
      <c r="BG370" s="111">
        <f t="shared" si="1756"/>
        <v>0</v>
      </c>
      <c r="BH370" s="111">
        <f t="shared" si="1756"/>
        <v>0</v>
      </c>
      <c r="BI370" s="111">
        <f t="shared" si="1756"/>
        <v>0</v>
      </c>
      <c r="BJ370" s="53"/>
      <c r="BK370" s="53"/>
    </row>
    <row r="371" ht="10.5" customHeight="1">
      <c r="A371" s="107" t="str">
        <f t="shared" si="16"/>
        <v/>
      </c>
      <c r="B371" s="108" t="str">
        <f t="shared" si="17"/>
        <v>#N/A</v>
      </c>
      <c r="C371" s="109" t="str">
        <f t="shared" si="18"/>
        <v/>
      </c>
      <c r="D371" s="110"/>
      <c r="E371" s="111">
        <f t="shared" ref="E371:N371" si="1757">AN371+AZ371</f>
        <v>0</v>
      </c>
      <c r="F371" s="111">
        <f t="shared" si="1757"/>
        <v>0</v>
      </c>
      <c r="G371" s="111">
        <f t="shared" si="1757"/>
        <v>0</v>
      </c>
      <c r="H371" s="111">
        <f t="shared" si="1757"/>
        <v>0</v>
      </c>
      <c r="I371" s="111">
        <f t="shared" si="1757"/>
        <v>0</v>
      </c>
      <c r="J371" s="111">
        <f t="shared" si="1757"/>
        <v>0</v>
      </c>
      <c r="K371" s="111">
        <f t="shared" si="1757"/>
        <v>0</v>
      </c>
      <c r="L371" s="111">
        <f t="shared" si="1757"/>
        <v>0</v>
      </c>
      <c r="M371" s="111">
        <f t="shared" si="1757"/>
        <v>0</v>
      </c>
      <c r="N371" s="111">
        <f t="shared" si="1757"/>
        <v>0</v>
      </c>
      <c r="O371" s="112"/>
      <c r="P371" s="111">
        <f t="shared" si="11"/>
        <v>0</v>
      </c>
      <c r="Q371" s="111">
        <f t="shared" ref="Q371:Z371" si="1758">IF(E$10=0,0,ROUND(Q370-(E371-AB371),2))</f>
        <v>0</v>
      </c>
      <c r="R371" s="111">
        <f t="shared" si="1758"/>
        <v>0</v>
      </c>
      <c r="S371" s="111">
        <f t="shared" si="1758"/>
        <v>0</v>
      </c>
      <c r="T371" s="111">
        <f t="shared" si="1758"/>
        <v>0</v>
      </c>
      <c r="U371" s="111">
        <f t="shared" si="1758"/>
        <v>0</v>
      </c>
      <c r="V371" s="111">
        <f t="shared" si="1758"/>
        <v>0</v>
      </c>
      <c r="W371" s="111">
        <f t="shared" si="1758"/>
        <v>0</v>
      </c>
      <c r="X371" s="111">
        <f t="shared" si="1758"/>
        <v>0</v>
      </c>
      <c r="Y371" s="111">
        <f t="shared" si="1758"/>
        <v>0</v>
      </c>
      <c r="Z371" s="111">
        <f t="shared" si="1758"/>
        <v>0</v>
      </c>
      <c r="AA371" s="114"/>
      <c r="AB371" s="111">
        <f t="shared" ref="AB371:AK371" si="1759">ROUND(Q370*E$11/12,2)</f>
        <v>0</v>
      </c>
      <c r="AC371" s="111">
        <f t="shared" si="1759"/>
        <v>0</v>
      </c>
      <c r="AD371" s="111">
        <f t="shared" si="1759"/>
        <v>0</v>
      </c>
      <c r="AE371" s="111">
        <f t="shared" si="1759"/>
        <v>0</v>
      </c>
      <c r="AF371" s="111">
        <f t="shared" si="1759"/>
        <v>0</v>
      </c>
      <c r="AG371" s="111">
        <f t="shared" si="1759"/>
        <v>0</v>
      </c>
      <c r="AH371" s="111">
        <f t="shared" si="1759"/>
        <v>0</v>
      </c>
      <c r="AI371" s="111">
        <f t="shared" si="1759"/>
        <v>0</v>
      </c>
      <c r="AJ371" s="111">
        <f t="shared" si="1759"/>
        <v>0</v>
      </c>
      <c r="AK371" s="111">
        <f t="shared" si="1759"/>
        <v>0</v>
      </c>
      <c r="AL371" s="111">
        <f t="shared" si="22"/>
        <v>0</v>
      </c>
      <c r="AM371" s="115"/>
      <c r="AN371" s="111">
        <f t="shared" ref="AN371:AW371" si="1760">IF(Q370&gt;0,IF((Q370+AB371)&lt;E$12,Q370+AB371,E$12),0)</f>
        <v>0</v>
      </c>
      <c r="AO371" s="111">
        <f t="shared" si="1760"/>
        <v>0</v>
      </c>
      <c r="AP371" s="111">
        <f t="shared" si="1760"/>
        <v>0</v>
      </c>
      <c r="AQ371" s="111">
        <f t="shared" si="1760"/>
        <v>0</v>
      </c>
      <c r="AR371" s="111">
        <f t="shared" si="1760"/>
        <v>0</v>
      </c>
      <c r="AS371" s="111">
        <f t="shared" si="1760"/>
        <v>0</v>
      </c>
      <c r="AT371" s="111">
        <f t="shared" si="1760"/>
        <v>0</v>
      </c>
      <c r="AU371" s="111">
        <f t="shared" si="1760"/>
        <v>0</v>
      </c>
      <c r="AV371" s="111">
        <f t="shared" si="1760"/>
        <v>0</v>
      </c>
      <c r="AW371" s="111">
        <f t="shared" si="1760"/>
        <v>0</v>
      </c>
      <c r="AX371" s="111">
        <f t="shared" si="24"/>
        <v>0</v>
      </c>
      <c r="AY371" s="111"/>
      <c r="AZ371" s="113">
        <f t="shared" si="25"/>
        <v>0</v>
      </c>
      <c r="BA371" s="111">
        <f t="shared" ref="BA371:BI371" si="1761">IF(R370&lt;=0,0,IF($C371&lt;=SUM($AZ371:AZ371),0,IF(AO371+$C371-SUM($AZ371:AZ371)&gt;R370+AC371,R370+AC371-AO371,$C371-SUM($AZ371:AZ371))))</f>
        <v>0</v>
      </c>
      <c r="BB371" s="111">
        <f t="shared" si="1761"/>
        <v>0</v>
      </c>
      <c r="BC371" s="111">
        <f t="shared" si="1761"/>
        <v>0</v>
      </c>
      <c r="BD371" s="111">
        <f t="shared" si="1761"/>
        <v>0</v>
      </c>
      <c r="BE371" s="111">
        <f t="shared" si="1761"/>
        <v>0</v>
      </c>
      <c r="BF371" s="111">
        <f t="shared" si="1761"/>
        <v>0</v>
      </c>
      <c r="BG371" s="111">
        <f t="shared" si="1761"/>
        <v>0</v>
      </c>
      <c r="BH371" s="111">
        <f t="shared" si="1761"/>
        <v>0</v>
      </c>
      <c r="BI371" s="111">
        <f t="shared" si="1761"/>
        <v>0</v>
      </c>
      <c r="BJ371" s="53"/>
      <c r="BK371" s="53"/>
    </row>
    <row r="372" ht="10.5" customHeight="1">
      <c r="A372" s="107" t="str">
        <f t="shared" si="16"/>
        <v/>
      </c>
      <c r="B372" s="108" t="str">
        <f t="shared" si="17"/>
        <v>#N/A</v>
      </c>
      <c r="C372" s="109" t="str">
        <f t="shared" si="18"/>
        <v/>
      </c>
      <c r="D372" s="110"/>
      <c r="E372" s="111">
        <f t="shared" ref="E372:N372" si="1762">AN372+AZ372</f>
        <v>0</v>
      </c>
      <c r="F372" s="111">
        <f t="shared" si="1762"/>
        <v>0</v>
      </c>
      <c r="G372" s="111">
        <f t="shared" si="1762"/>
        <v>0</v>
      </c>
      <c r="H372" s="111">
        <f t="shared" si="1762"/>
        <v>0</v>
      </c>
      <c r="I372" s="111">
        <f t="shared" si="1762"/>
        <v>0</v>
      </c>
      <c r="J372" s="111">
        <f t="shared" si="1762"/>
        <v>0</v>
      </c>
      <c r="K372" s="111">
        <f t="shared" si="1762"/>
        <v>0</v>
      </c>
      <c r="L372" s="111">
        <f t="shared" si="1762"/>
        <v>0</v>
      </c>
      <c r="M372" s="111">
        <f t="shared" si="1762"/>
        <v>0</v>
      </c>
      <c r="N372" s="111">
        <f t="shared" si="1762"/>
        <v>0</v>
      </c>
      <c r="O372" s="112"/>
      <c r="P372" s="111">
        <f t="shared" si="11"/>
        <v>0</v>
      </c>
      <c r="Q372" s="111">
        <f t="shared" ref="Q372:Z372" si="1763">IF(E$10=0,0,ROUND(Q371-(E372-AB372),2))</f>
        <v>0</v>
      </c>
      <c r="R372" s="111">
        <f t="shared" si="1763"/>
        <v>0</v>
      </c>
      <c r="S372" s="111">
        <f t="shared" si="1763"/>
        <v>0</v>
      </c>
      <c r="T372" s="111">
        <f t="shared" si="1763"/>
        <v>0</v>
      </c>
      <c r="U372" s="111">
        <f t="shared" si="1763"/>
        <v>0</v>
      </c>
      <c r="V372" s="111">
        <f t="shared" si="1763"/>
        <v>0</v>
      </c>
      <c r="W372" s="111">
        <f t="shared" si="1763"/>
        <v>0</v>
      </c>
      <c r="X372" s="111">
        <f t="shared" si="1763"/>
        <v>0</v>
      </c>
      <c r="Y372" s="111">
        <f t="shared" si="1763"/>
        <v>0</v>
      </c>
      <c r="Z372" s="111">
        <f t="shared" si="1763"/>
        <v>0</v>
      </c>
      <c r="AA372" s="114"/>
      <c r="AB372" s="111">
        <f t="shared" ref="AB372:AK372" si="1764">ROUND(Q371*E$11/12,2)</f>
        <v>0</v>
      </c>
      <c r="AC372" s="111">
        <f t="shared" si="1764"/>
        <v>0</v>
      </c>
      <c r="AD372" s="111">
        <f t="shared" si="1764"/>
        <v>0</v>
      </c>
      <c r="AE372" s="111">
        <f t="shared" si="1764"/>
        <v>0</v>
      </c>
      <c r="AF372" s="111">
        <f t="shared" si="1764"/>
        <v>0</v>
      </c>
      <c r="AG372" s="111">
        <f t="shared" si="1764"/>
        <v>0</v>
      </c>
      <c r="AH372" s="111">
        <f t="shared" si="1764"/>
        <v>0</v>
      </c>
      <c r="AI372" s="111">
        <f t="shared" si="1764"/>
        <v>0</v>
      </c>
      <c r="AJ372" s="111">
        <f t="shared" si="1764"/>
        <v>0</v>
      </c>
      <c r="AK372" s="111">
        <f t="shared" si="1764"/>
        <v>0</v>
      </c>
      <c r="AL372" s="111">
        <f t="shared" si="22"/>
        <v>0</v>
      </c>
      <c r="AM372" s="115"/>
      <c r="AN372" s="111">
        <f t="shared" ref="AN372:AW372" si="1765">IF(Q371&gt;0,IF((Q371+AB372)&lt;E$12,Q371+AB372,E$12),0)</f>
        <v>0</v>
      </c>
      <c r="AO372" s="111">
        <f t="shared" si="1765"/>
        <v>0</v>
      </c>
      <c r="AP372" s="111">
        <f t="shared" si="1765"/>
        <v>0</v>
      </c>
      <c r="AQ372" s="111">
        <f t="shared" si="1765"/>
        <v>0</v>
      </c>
      <c r="AR372" s="111">
        <f t="shared" si="1765"/>
        <v>0</v>
      </c>
      <c r="AS372" s="111">
        <f t="shared" si="1765"/>
        <v>0</v>
      </c>
      <c r="AT372" s="111">
        <f t="shared" si="1765"/>
        <v>0</v>
      </c>
      <c r="AU372" s="111">
        <f t="shared" si="1765"/>
        <v>0</v>
      </c>
      <c r="AV372" s="111">
        <f t="shared" si="1765"/>
        <v>0</v>
      </c>
      <c r="AW372" s="111">
        <f t="shared" si="1765"/>
        <v>0</v>
      </c>
      <c r="AX372" s="111">
        <f t="shared" si="24"/>
        <v>0</v>
      </c>
      <c r="AY372" s="111"/>
      <c r="AZ372" s="113">
        <f t="shared" si="25"/>
        <v>0</v>
      </c>
      <c r="BA372" s="111">
        <f t="shared" ref="BA372:BI372" si="1766">IF(R371&lt;=0,0,IF($C372&lt;=SUM($AZ372:AZ372),0,IF(AO372+$C372-SUM($AZ372:AZ372)&gt;R371+AC372,R371+AC372-AO372,$C372-SUM($AZ372:AZ372))))</f>
        <v>0</v>
      </c>
      <c r="BB372" s="111">
        <f t="shared" si="1766"/>
        <v>0</v>
      </c>
      <c r="BC372" s="111">
        <f t="shared" si="1766"/>
        <v>0</v>
      </c>
      <c r="BD372" s="111">
        <f t="shared" si="1766"/>
        <v>0</v>
      </c>
      <c r="BE372" s="111">
        <f t="shared" si="1766"/>
        <v>0</v>
      </c>
      <c r="BF372" s="111">
        <f t="shared" si="1766"/>
        <v>0</v>
      </c>
      <c r="BG372" s="111">
        <f t="shared" si="1766"/>
        <v>0</v>
      </c>
      <c r="BH372" s="111">
        <f t="shared" si="1766"/>
        <v>0</v>
      </c>
      <c r="BI372" s="111">
        <f t="shared" si="1766"/>
        <v>0</v>
      </c>
      <c r="BJ372" s="53"/>
      <c r="BK372" s="53"/>
    </row>
    <row r="373" ht="10.5" customHeight="1">
      <c r="A373" s="107" t="str">
        <f t="shared" si="16"/>
        <v/>
      </c>
      <c r="B373" s="108" t="str">
        <f t="shared" si="17"/>
        <v>#N/A</v>
      </c>
      <c r="C373" s="109" t="str">
        <f t="shared" si="18"/>
        <v/>
      </c>
      <c r="D373" s="110"/>
      <c r="E373" s="111">
        <f t="shared" ref="E373:N373" si="1767">AN373+AZ373</f>
        <v>0</v>
      </c>
      <c r="F373" s="111">
        <f t="shared" si="1767"/>
        <v>0</v>
      </c>
      <c r="G373" s="111">
        <f t="shared" si="1767"/>
        <v>0</v>
      </c>
      <c r="H373" s="111">
        <f t="shared" si="1767"/>
        <v>0</v>
      </c>
      <c r="I373" s="111">
        <f t="shared" si="1767"/>
        <v>0</v>
      </c>
      <c r="J373" s="111">
        <f t="shared" si="1767"/>
        <v>0</v>
      </c>
      <c r="K373" s="111">
        <f t="shared" si="1767"/>
        <v>0</v>
      </c>
      <c r="L373" s="111">
        <f t="shared" si="1767"/>
        <v>0</v>
      </c>
      <c r="M373" s="111">
        <f t="shared" si="1767"/>
        <v>0</v>
      </c>
      <c r="N373" s="111">
        <f t="shared" si="1767"/>
        <v>0</v>
      </c>
      <c r="O373" s="112"/>
      <c r="P373" s="111">
        <f t="shared" si="11"/>
        <v>0</v>
      </c>
      <c r="Q373" s="111">
        <f t="shared" ref="Q373:Z373" si="1768">IF(E$10=0,0,ROUND(Q372-(E373-AB373),2))</f>
        <v>0</v>
      </c>
      <c r="R373" s="111">
        <f t="shared" si="1768"/>
        <v>0</v>
      </c>
      <c r="S373" s="111">
        <f t="shared" si="1768"/>
        <v>0</v>
      </c>
      <c r="T373" s="111">
        <f t="shared" si="1768"/>
        <v>0</v>
      </c>
      <c r="U373" s="111">
        <f t="shared" si="1768"/>
        <v>0</v>
      </c>
      <c r="V373" s="111">
        <f t="shared" si="1768"/>
        <v>0</v>
      </c>
      <c r="W373" s="111">
        <f t="shared" si="1768"/>
        <v>0</v>
      </c>
      <c r="X373" s="111">
        <f t="shared" si="1768"/>
        <v>0</v>
      </c>
      <c r="Y373" s="111">
        <f t="shared" si="1768"/>
        <v>0</v>
      </c>
      <c r="Z373" s="111">
        <f t="shared" si="1768"/>
        <v>0</v>
      </c>
      <c r="AA373" s="114"/>
      <c r="AB373" s="111">
        <f t="shared" ref="AB373:AK373" si="1769">ROUND(Q372*E$11/12,2)</f>
        <v>0</v>
      </c>
      <c r="AC373" s="111">
        <f t="shared" si="1769"/>
        <v>0</v>
      </c>
      <c r="AD373" s="111">
        <f t="shared" si="1769"/>
        <v>0</v>
      </c>
      <c r="AE373" s="111">
        <f t="shared" si="1769"/>
        <v>0</v>
      </c>
      <c r="AF373" s="111">
        <f t="shared" si="1769"/>
        <v>0</v>
      </c>
      <c r="AG373" s="111">
        <f t="shared" si="1769"/>
        <v>0</v>
      </c>
      <c r="AH373" s="111">
        <f t="shared" si="1769"/>
        <v>0</v>
      </c>
      <c r="AI373" s="111">
        <f t="shared" si="1769"/>
        <v>0</v>
      </c>
      <c r="AJ373" s="111">
        <f t="shared" si="1769"/>
        <v>0</v>
      </c>
      <c r="AK373" s="111">
        <f t="shared" si="1769"/>
        <v>0</v>
      </c>
      <c r="AL373" s="111">
        <f t="shared" si="22"/>
        <v>0</v>
      </c>
      <c r="AM373" s="115"/>
      <c r="AN373" s="111">
        <f t="shared" ref="AN373:AW373" si="1770">IF(Q372&gt;0,IF((Q372+AB373)&lt;E$12,Q372+AB373,E$12),0)</f>
        <v>0</v>
      </c>
      <c r="AO373" s="111">
        <f t="shared" si="1770"/>
        <v>0</v>
      </c>
      <c r="AP373" s="111">
        <f t="shared" si="1770"/>
        <v>0</v>
      </c>
      <c r="AQ373" s="111">
        <f t="shared" si="1770"/>
        <v>0</v>
      </c>
      <c r="AR373" s="111">
        <f t="shared" si="1770"/>
        <v>0</v>
      </c>
      <c r="AS373" s="111">
        <f t="shared" si="1770"/>
        <v>0</v>
      </c>
      <c r="AT373" s="111">
        <f t="shared" si="1770"/>
        <v>0</v>
      </c>
      <c r="AU373" s="111">
        <f t="shared" si="1770"/>
        <v>0</v>
      </c>
      <c r="AV373" s="111">
        <f t="shared" si="1770"/>
        <v>0</v>
      </c>
      <c r="AW373" s="111">
        <f t="shared" si="1770"/>
        <v>0</v>
      </c>
      <c r="AX373" s="111">
        <f t="shared" si="24"/>
        <v>0</v>
      </c>
      <c r="AY373" s="111"/>
      <c r="AZ373" s="113">
        <f t="shared" si="25"/>
        <v>0</v>
      </c>
      <c r="BA373" s="111">
        <f t="shared" ref="BA373:BI373" si="1771">IF(R372&lt;=0,0,IF($C373&lt;=SUM($AZ373:AZ373),0,IF(AO373+$C373-SUM($AZ373:AZ373)&gt;R372+AC373,R372+AC373-AO373,$C373-SUM($AZ373:AZ373))))</f>
        <v>0</v>
      </c>
      <c r="BB373" s="111">
        <f t="shared" si="1771"/>
        <v>0</v>
      </c>
      <c r="BC373" s="111">
        <f t="shared" si="1771"/>
        <v>0</v>
      </c>
      <c r="BD373" s="111">
        <f t="shared" si="1771"/>
        <v>0</v>
      </c>
      <c r="BE373" s="111">
        <f t="shared" si="1771"/>
        <v>0</v>
      </c>
      <c r="BF373" s="111">
        <f t="shared" si="1771"/>
        <v>0</v>
      </c>
      <c r="BG373" s="111">
        <f t="shared" si="1771"/>
        <v>0</v>
      </c>
      <c r="BH373" s="111">
        <f t="shared" si="1771"/>
        <v>0</v>
      </c>
      <c r="BI373" s="111">
        <f t="shared" si="1771"/>
        <v>0</v>
      </c>
      <c r="BJ373" s="53"/>
      <c r="BK373" s="53"/>
    </row>
    <row r="374" ht="10.5" customHeight="1">
      <c r="A374" s="107" t="str">
        <f t="shared" si="16"/>
        <v/>
      </c>
      <c r="B374" s="108" t="str">
        <f t="shared" si="17"/>
        <v>#N/A</v>
      </c>
      <c r="C374" s="109" t="str">
        <f t="shared" si="18"/>
        <v/>
      </c>
      <c r="D374" s="110"/>
      <c r="E374" s="111">
        <f t="shared" ref="E374:N374" si="1772">AN374+AZ374</f>
        <v>0</v>
      </c>
      <c r="F374" s="111">
        <f t="shared" si="1772"/>
        <v>0</v>
      </c>
      <c r="G374" s="111">
        <f t="shared" si="1772"/>
        <v>0</v>
      </c>
      <c r="H374" s="111">
        <f t="shared" si="1772"/>
        <v>0</v>
      </c>
      <c r="I374" s="111">
        <f t="shared" si="1772"/>
        <v>0</v>
      </c>
      <c r="J374" s="111">
        <f t="shared" si="1772"/>
        <v>0</v>
      </c>
      <c r="K374" s="111">
        <f t="shared" si="1772"/>
        <v>0</v>
      </c>
      <c r="L374" s="111">
        <f t="shared" si="1772"/>
        <v>0</v>
      </c>
      <c r="M374" s="111">
        <f t="shared" si="1772"/>
        <v>0</v>
      </c>
      <c r="N374" s="111">
        <f t="shared" si="1772"/>
        <v>0</v>
      </c>
      <c r="O374" s="112"/>
      <c r="P374" s="111">
        <f t="shared" si="11"/>
        <v>0</v>
      </c>
      <c r="Q374" s="111">
        <f t="shared" ref="Q374:Z374" si="1773">IF(E$10=0,0,ROUND(Q373-(E374-AB374),2))</f>
        <v>0</v>
      </c>
      <c r="R374" s="111">
        <f t="shared" si="1773"/>
        <v>0</v>
      </c>
      <c r="S374" s="111">
        <f t="shared" si="1773"/>
        <v>0</v>
      </c>
      <c r="T374" s="111">
        <f t="shared" si="1773"/>
        <v>0</v>
      </c>
      <c r="U374" s="111">
        <f t="shared" si="1773"/>
        <v>0</v>
      </c>
      <c r="V374" s="111">
        <f t="shared" si="1773"/>
        <v>0</v>
      </c>
      <c r="W374" s="111">
        <f t="shared" si="1773"/>
        <v>0</v>
      </c>
      <c r="X374" s="111">
        <f t="shared" si="1773"/>
        <v>0</v>
      </c>
      <c r="Y374" s="111">
        <f t="shared" si="1773"/>
        <v>0</v>
      </c>
      <c r="Z374" s="111">
        <f t="shared" si="1773"/>
        <v>0</v>
      </c>
      <c r="AA374" s="114"/>
      <c r="AB374" s="111">
        <f t="shared" ref="AB374:AK374" si="1774">ROUND(Q373*E$11/12,2)</f>
        <v>0</v>
      </c>
      <c r="AC374" s="111">
        <f t="shared" si="1774"/>
        <v>0</v>
      </c>
      <c r="AD374" s="111">
        <f t="shared" si="1774"/>
        <v>0</v>
      </c>
      <c r="AE374" s="111">
        <f t="shared" si="1774"/>
        <v>0</v>
      </c>
      <c r="AF374" s="111">
        <f t="shared" si="1774"/>
        <v>0</v>
      </c>
      <c r="AG374" s="111">
        <f t="shared" si="1774"/>
        <v>0</v>
      </c>
      <c r="AH374" s="111">
        <f t="shared" si="1774"/>
        <v>0</v>
      </c>
      <c r="AI374" s="111">
        <f t="shared" si="1774"/>
        <v>0</v>
      </c>
      <c r="AJ374" s="111">
        <f t="shared" si="1774"/>
        <v>0</v>
      </c>
      <c r="AK374" s="111">
        <f t="shared" si="1774"/>
        <v>0</v>
      </c>
      <c r="AL374" s="111">
        <f t="shared" si="22"/>
        <v>0</v>
      </c>
      <c r="AM374" s="115"/>
      <c r="AN374" s="111">
        <f t="shared" ref="AN374:AW374" si="1775">IF(Q373&gt;0,IF((Q373+AB374)&lt;E$12,Q373+AB374,E$12),0)</f>
        <v>0</v>
      </c>
      <c r="AO374" s="111">
        <f t="shared" si="1775"/>
        <v>0</v>
      </c>
      <c r="AP374" s="111">
        <f t="shared" si="1775"/>
        <v>0</v>
      </c>
      <c r="AQ374" s="111">
        <f t="shared" si="1775"/>
        <v>0</v>
      </c>
      <c r="AR374" s="111">
        <f t="shared" si="1775"/>
        <v>0</v>
      </c>
      <c r="AS374" s="111">
        <f t="shared" si="1775"/>
        <v>0</v>
      </c>
      <c r="AT374" s="111">
        <f t="shared" si="1775"/>
        <v>0</v>
      </c>
      <c r="AU374" s="111">
        <f t="shared" si="1775"/>
        <v>0</v>
      </c>
      <c r="AV374" s="111">
        <f t="shared" si="1775"/>
        <v>0</v>
      </c>
      <c r="AW374" s="111">
        <f t="shared" si="1775"/>
        <v>0</v>
      </c>
      <c r="AX374" s="111">
        <f t="shared" si="24"/>
        <v>0</v>
      </c>
      <c r="AY374" s="111"/>
      <c r="AZ374" s="113">
        <f t="shared" si="25"/>
        <v>0</v>
      </c>
      <c r="BA374" s="111">
        <f t="shared" ref="BA374:BI374" si="1776">IF(R373&lt;=0,0,IF($C374&lt;=SUM($AZ374:AZ374),0,IF(AO374+$C374-SUM($AZ374:AZ374)&gt;R373+AC374,R373+AC374-AO374,$C374-SUM($AZ374:AZ374))))</f>
        <v>0</v>
      </c>
      <c r="BB374" s="111">
        <f t="shared" si="1776"/>
        <v>0</v>
      </c>
      <c r="BC374" s="111">
        <f t="shared" si="1776"/>
        <v>0</v>
      </c>
      <c r="BD374" s="111">
        <f t="shared" si="1776"/>
        <v>0</v>
      </c>
      <c r="BE374" s="111">
        <f t="shared" si="1776"/>
        <v>0</v>
      </c>
      <c r="BF374" s="111">
        <f t="shared" si="1776"/>
        <v>0</v>
      </c>
      <c r="BG374" s="111">
        <f t="shared" si="1776"/>
        <v>0</v>
      </c>
      <c r="BH374" s="111">
        <f t="shared" si="1776"/>
        <v>0</v>
      </c>
      <c r="BI374" s="111">
        <f t="shared" si="1776"/>
        <v>0</v>
      </c>
      <c r="BJ374" s="53"/>
      <c r="BK374" s="53"/>
    </row>
    <row r="375" ht="10.5" customHeight="1">
      <c r="A375" s="107" t="str">
        <f t="shared" si="16"/>
        <v/>
      </c>
      <c r="B375" s="108" t="str">
        <f t="shared" si="17"/>
        <v>#N/A</v>
      </c>
      <c r="C375" s="109" t="str">
        <f t="shared" si="18"/>
        <v/>
      </c>
      <c r="D375" s="110"/>
      <c r="E375" s="111">
        <f t="shared" ref="E375:N375" si="1777">AN375+AZ375</f>
        <v>0</v>
      </c>
      <c r="F375" s="111">
        <f t="shared" si="1777"/>
        <v>0</v>
      </c>
      <c r="G375" s="111">
        <f t="shared" si="1777"/>
        <v>0</v>
      </c>
      <c r="H375" s="111">
        <f t="shared" si="1777"/>
        <v>0</v>
      </c>
      <c r="I375" s="111">
        <f t="shared" si="1777"/>
        <v>0</v>
      </c>
      <c r="J375" s="111">
        <f t="shared" si="1777"/>
        <v>0</v>
      </c>
      <c r="K375" s="111">
        <f t="shared" si="1777"/>
        <v>0</v>
      </c>
      <c r="L375" s="111">
        <f t="shared" si="1777"/>
        <v>0</v>
      </c>
      <c r="M375" s="111">
        <f t="shared" si="1777"/>
        <v>0</v>
      </c>
      <c r="N375" s="111">
        <f t="shared" si="1777"/>
        <v>0</v>
      </c>
      <c r="O375" s="112"/>
      <c r="P375" s="111">
        <f t="shared" si="11"/>
        <v>0</v>
      </c>
      <c r="Q375" s="111">
        <f t="shared" ref="Q375:Z375" si="1778">IF(E$10=0,0,ROUND(Q374-(E375-AB375),2))</f>
        <v>0</v>
      </c>
      <c r="R375" s="111">
        <f t="shared" si="1778"/>
        <v>0</v>
      </c>
      <c r="S375" s="111">
        <f t="shared" si="1778"/>
        <v>0</v>
      </c>
      <c r="T375" s="111">
        <f t="shared" si="1778"/>
        <v>0</v>
      </c>
      <c r="U375" s="111">
        <f t="shared" si="1778"/>
        <v>0</v>
      </c>
      <c r="V375" s="111">
        <f t="shared" si="1778"/>
        <v>0</v>
      </c>
      <c r="W375" s="111">
        <f t="shared" si="1778"/>
        <v>0</v>
      </c>
      <c r="X375" s="111">
        <f t="shared" si="1778"/>
        <v>0</v>
      </c>
      <c r="Y375" s="111">
        <f t="shared" si="1778"/>
        <v>0</v>
      </c>
      <c r="Z375" s="111">
        <f t="shared" si="1778"/>
        <v>0</v>
      </c>
      <c r="AA375" s="114"/>
      <c r="AB375" s="111">
        <f t="shared" ref="AB375:AK375" si="1779">ROUND(Q374*E$11/12,2)</f>
        <v>0</v>
      </c>
      <c r="AC375" s="111">
        <f t="shared" si="1779"/>
        <v>0</v>
      </c>
      <c r="AD375" s="111">
        <f t="shared" si="1779"/>
        <v>0</v>
      </c>
      <c r="AE375" s="111">
        <f t="shared" si="1779"/>
        <v>0</v>
      </c>
      <c r="AF375" s="111">
        <f t="shared" si="1779"/>
        <v>0</v>
      </c>
      <c r="AG375" s="111">
        <f t="shared" si="1779"/>
        <v>0</v>
      </c>
      <c r="AH375" s="111">
        <f t="shared" si="1779"/>
        <v>0</v>
      </c>
      <c r="AI375" s="111">
        <f t="shared" si="1779"/>
        <v>0</v>
      </c>
      <c r="AJ375" s="111">
        <f t="shared" si="1779"/>
        <v>0</v>
      </c>
      <c r="AK375" s="111">
        <f t="shared" si="1779"/>
        <v>0</v>
      </c>
      <c r="AL375" s="111">
        <f t="shared" si="22"/>
        <v>0</v>
      </c>
      <c r="AM375" s="115"/>
      <c r="AN375" s="111">
        <f t="shared" ref="AN375:AW375" si="1780">IF(Q374&gt;0,IF((Q374+AB375)&lt;E$12,Q374+AB375,E$12),0)</f>
        <v>0</v>
      </c>
      <c r="AO375" s="111">
        <f t="shared" si="1780"/>
        <v>0</v>
      </c>
      <c r="AP375" s="111">
        <f t="shared" si="1780"/>
        <v>0</v>
      </c>
      <c r="AQ375" s="111">
        <f t="shared" si="1780"/>
        <v>0</v>
      </c>
      <c r="AR375" s="111">
        <f t="shared" si="1780"/>
        <v>0</v>
      </c>
      <c r="AS375" s="111">
        <f t="shared" si="1780"/>
        <v>0</v>
      </c>
      <c r="AT375" s="111">
        <f t="shared" si="1780"/>
        <v>0</v>
      </c>
      <c r="AU375" s="111">
        <f t="shared" si="1780"/>
        <v>0</v>
      </c>
      <c r="AV375" s="111">
        <f t="shared" si="1780"/>
        <v>0</v>
      </c>
      <c r="AW375" s="111">
        <f t="shared" si="1780"/>
        <v>0</v>
      </c>
      <c r="AX375" s="111">
        <f t="shared" si="24"/>
        <v>0</v>
      </c>
      <c r="AY375" s="111"/>
      <c r="AZ375" s="113">
        <f t="shared" si="25"/>
        <v>0</v>
      </c>
      <c r="BA375" s="111">
        <f t="shared" ref="BA375:BI375" si="1781">IF(R374&lt;=0,0,IF($C375&lt;=SUM($AZ375:AZ375),0,IF(AO375+$C375-SUM($AZ375:AZ375)&gt;R374+AC375,R374+AC375-AO375,$C375-SUM($AZ375:AZ375))))</f>
        <v>0</v>
      </c>
      <c r="BB375" s="111">
        <f t="shared" si="1781"/>
        <v>0</v>
      </c>
      <c r="BC375" s="111">
        <f t="shared" si="1781"/>
        <v>0</v>
      </c>
      <c r="BD375" s="111">
        <f t="shared" si="1781"/>
        <v>0</v>
      </c>
      <c r="BE375" s="111">
        <f t="shared" si="1781"/>
        <v>0</v>
      </c>
      <c r="BF375" s="111">
        <f t="shared" si="1781"/>
        <v>0</v>
      </c>
      <c r="BG375" s="111">
        <f t="shared" si="1781"/>
        <v>0</v>
      </c>
      <c r="BH375" s="111">
        <f t="shared" si="1781"/>
        <v>0</v>
      </c>
      <c r="BI375" s="111">
        <f t="shared" si="1781"/>
        <v>0</v>
      </c>
      <c r="BJ375" s="53"/>
      <c r="BK375" s="53"/>
    </row>
    <row r="376" ht="10.5" customHeight="1">
      <c r="A376" s="107" t="str">
        <f t="shared" si="16"/>
        <v/>
      </c>
      <c r="B376" s="108" t="str">
        <f t="shared" si="17"/>
        <v>#N/A</v>
      </c>
      <c r="C376" s="109" t="str">
        <f t="shared" si="18"/>
        <v/>
      </c>
      <c r="D376" s="110"/>
      <c r="E376" s="111">
        <f t="shared" ref="E376:N376" si="1782">AN376+AZ376</f>
        <v>0</v>
      </c>
      <c r="F376" s="111">
        <f t="shared" si="1782"/>
        <v>0</v>
      </c>
      <c r="G376" s="111">
        <f t="shared" si="1782"/>
        <v>0</v>
      </c>
      <c r="H376" s="111">
        <f t="shared" si="1782"/>
        <v>0</v>
      </c>
      <c r="I376" s="111">
        <f t="shared" si="1782"/>
        <v>0</v>
      </c>
      <c r="J376" s="111">
        <f t="shared" si="1782"/>
        <v>0</v>
      </c>
      <c r="K376" s="111">
        <f t="shared" si="1782"/>
        <v>0</v>
      </c>
      <c r="L376" s="111">
        <f t="shared" si="1782"/>
        <v>0</v>
      </c>
      <c r="M376" s="111">
        <f t="shared" si="1782"/>
        <v>0</v>
      </c>
      <c r="N376" s="111">
        <f t="shared" si="1782"/>
        <v>0</v>
      </c>
      <c r="O376" s="112"/>
      <c r="P376" s="111">
        <f t="shared" si="11"/>
        <v>0</v>
      </c>
      <c r="Q376" s="111">
        <f t="shared" ref="Q376:Z376" si="1783">IF(E$10=0,0,ROUND(Q375-(E376-AB376),2))</f>
        <v>0</v>
      </c>
      <c r="R376" s="111">
        <f t="shared" si="1783"/>
        <v>0</v>
      </c>
      <c r="S376" s="111">
        <f t="shared" si="1783"/>
        <v>0</v>
      </c>
      <c r="T376" s="111">
        <f t="shared" si="1783"/>
        <v>0</v>
      </c>
      <c r="U376" s="111">
        <f t="shared" si="1783"/>
        <v>0</v>
      </c>
      <c r="V376" s="111">
        <f t="shared" si="1783"/>
        <v>0</v>
      </c>
      <c r="W376" s="111">
        <f t="shared" si="1783"/>
        <v>0</v>
      </c>
      <c r="X376" s="111">
        <f t="shared" si="1783"/>
        <v>0</v>
      </c>
      <c r="Y376" s="111">
        <f t="shared" si="1783"/>
        <v>0</v>
      </c>
      <c r="Z376" s="111">
        <f t="shared" si="1783"/>
        <v>0</v>
      </c>
      <c r="AA376" s="114"/>
      <c r="AB376" s="111">
        <f t="shared" ref="AB376:AK376" si="1784">ROUND(Q375*E$11/12,2)</f>
        <v>0</v>
      </c>
      <c r="AC376" s="111">
        <f t="shared" si="1784"/>
        <v>0</v>
      </c>
      <c r="AD376" s="111">
        <f t="shared" si="1784"/>
        <v>0</v>
      </c>
      <c r="AE376" s="111">
        <f t="shared" si="1784"/>
        <v>0</v>
      </c>
      <c r="AF376" s="111">
        <f t="shared" si="1784"/>
        <v>0</v>
      </c>
      <c r="AG376" s="111">
        <f t="shared" si="1784"/>
        <v>0</v>
      </c>
      <c r="AH376" s="111">
        <f t="shared" si="1784"/>
        <v>0</v>
      </c>
      <c r="AI376" s="111">
        <f t="shared" si="1784"/>
        <v>0</v>
      </c>
      <c r="AJ376" s="111">
        <f t="shared" si="1784"/>
        <v>0</v>
      </c>
      <c r="AK376" s="111">
        <f t="shared" si="1784"/>
        <v>0</v>
      </c>
      <c r="AL376" s="111">
        <f t="shared" si="22"/>
        <v>0</v>
      </c>
      <c r="AM376" s="115"/>
      <c r="AN376" s="111">
        <f t="shared" ref="AN376:AW376" si="1785">IF(Q375&gt;0,IF((Q375+AB376)&lt;E$12,Q375+AB376,E$12),0)</f>
        <v>0</v>
      </c>
      <c r="AO376" s="111">
        <f t="shared" si="1785"/>
        <v>0</v>
      </c>
      <c r="AP376" s="111">
        <f t="shared" si="1785"/>
        <v>0</v>
      </c>
      <c r="AQ376" s="111">
        <f t="shared" si="1785"/>
        <v>0</v>
      </c>
      <c r="AR376" s="111">
        <f t="shared" si="1785"/>
        <v>0</v>
      </c>
      <c r="AS376" s="111">
        <f t="shared" si="1785"/>
        <v>0</v>
      </c>
      <c r="AT376" s="111">
        <f t="shared" si="1785"/>
        <v>0</v>
      </c>
      <c r="AU376" s="111">
        <f t="shared" si="1785"/>
        <v>0</v>
      </c>
      <c r="AV376" s="111">
        <f t="shared" si="1785"/>
        <v>0</v>
      </c>
      <c r="AW376" s="111">
        <f t="shared" si="1785"/>
        <v>0</v>
      </c>
      <c r="AX376" s="111">
        <f t="shared" si="24"/>
        <v>0</v>
      </c>
      <c r="AY376" s="111"/>
      <c r="AZ376" s="113">
        <f t="shared" si="25"/>
        <v>0</v>
      </c>
      <c r="BA376" s="111">
        <f t="shared" ref="BA376:BI376" si="1786">IF(R375&lt;=0,0,IF($C376&lt;=SUM($AZ376:AZ376),0,IF(AO376+$C376-SUM($AZ376:AZ376)&gt;R375+AC376,R375+AC376-AO376,$C376-SUM($AZ376:AZ376))))</f>
        <v>0</v>
      </c>
      <c r="BB376" s="111">
        <f t="shared" si="1786"/>
        <v>0</v>
      </c>
      <c r="BC376" s="111">
        <f t="shared" si="1786"/>
        <v>0</v>
      </c>
      <c r="BD376" s="111">
        <f t="shared" si="1786"/>
        <v>0</v>
      </c>
      <c r="BE376" s="111">
        <f t="shared" si="1786"/>
        <v>0</v>
      </c>
      <c r="BF376" s="111">
        <f t="shared" si="1786"/>
        <v>0</v>
      </c>
      <c r="BG376" s="111">
        <f t="shared" si="1786"/>
        <v>0</v>
      </c>
      <c r="BH376" s="111">
        <f t="shared" si="1786"/>
        <v>0</v>
      </c>
      <c r="BI376" s="111">
        <f t="shared" si="1786"/>
        <v>0</v>
      </c>
      <c r="BJ376" s="53"/>
      <c r="BK376" s="53"/>
    </row>
    <row r="377" ht="10.5" customHeight="1">
      <c r="A377" s="107" t="str">
        <f t="shared" si="16"/>
        <v/>
      </c>
      <c r="B377" s="108" t="str">
        <f t="shared" si="17"/>
        <v>#N/A</v>
      </c>
      <c r="C377" s="109" t="str">
        <f t="shared" si="18"/>
        <v/>
      </c>
      <c r="D377" s="110"/>
      <c r="E377" s="111">
        <f t="shared" ref="E377:N377" si="1787">AN377+AZ377</f>
        <v>0</v>
      </c>
      <c r="F377" s="111">
        <f t="shared" si="1787"/>
        <v>0</v>
      </c>
      <c r="G377" s="111">
        <f t="shared" si="1787"/>
        <v>0</v>
      </c>
      <c r="H377" s="111">
        <f t="shared" si="1787"/>
        <v>0</v>
      </c>
      <c r="I377" s="111">
        <f t="shared" si="1787"/>
        <v>0</v>
      </c>
      <c r="J377" s="111">
        <f t="shared" si="1787"/>
        <v>0</v>
      </c>
      <c r="K377" s="111">
        <f t="shared" si="1787"/>
        <v>0</v>
      </c>
      <c r="L377" s="111">
        <f t="shared" si="1787"/>
        <v>0</v>
      </c>
      <c r="M377" s="111">
        <f t="shared" si="1787"/>
        <v>0</v>
      </c>
      <c r="N377" s="111">
        <f t="shared" si="1787"/>
        <v>0</v>
      </c>
      <c r="O377" s="112"/>
      <c r="P377" s="111">
        <f t="shared" si="11"/>
        <v>0</v>
      </c>
      <c r="Q377" s="111">
        <f t="shared" ref="Q377:Z377" si="1788">IF(E$10=0,0,ROUND(Q376-(E377-AB377),2))</f>
        <v>0</v>
      </c>
      <c r="R377" s="111">
        <f t="shared" si="1788"/>
        <v>0</v>
      </c>
      <c r="S377" s="111">
        <f t="shared" si="1788"/>
        <v>0</v>
      </c>
      <c r="T377" s="111">
        <f t="shared" si="1788"/>
        <v>0</v>
      </c>
      <c r="U377" s="111">
        <f t="shared" si="1788"/>
        <v>0</v>
      </c>
      <c r="V377" s="111">
        <f t="shared" si="1788"/>
        <v>0</v>
      </c>
      <c r="W377" s="111">
        <f t="shared" si="1788"/>
        <v>0</v>
      </c>
      <c r="X377" s="111">
        <f t="shared" si="1788"/>
        <v>0</v>
      </c>
      <c r="Y377" s="111">
        <f t="shared" si="1788"/>
        <v>0</v>
      </c>
      <c r="Z377" s="111">
        <f t="shared" si="1788"/>
        <v>0</v>
      </c>
      <c r="AA377" s="114"/>
      <c r="AB377" s="111">
        <f t="shared" ref="AB377:AK377" si="1789">ROUND(Q376*E$11/12,2)</f>
        <v>0</v>
      </c>
      <c r="AC377" s="111">
        <f t="shared" si="1789"/>
        <v>0</v>
      </c>
      <c r="AD377" s="111">
        <f t="shared" si="1789"/>
        <v>0</v>
      </c>
      <c r="AE377" s="111">
        <f t="shared" si="1789"/>
        <v>0</v>
      </c>
      <c r="AF377" s="111">
        <f t="shared" si="1789"/>
        <v>0</v>
      </c>
      <c r="AG377" s="111">
        <f t="shared" si="1789"/>
        <v>0</v>
      </c>
      <c r="AH377" s="111">
        <f t="shared" si="1789"/>
        <v>0</v>
      </c>
      <c r="AI377" s="111">
        <f t="shared" si="1789"/>
        <v>0</v>
      </c>
      <c r="AJ377" s="111">
        <f t="shared" si="1789"/>
        <v>0</v>
      </c>
      <c r="AK377" s="111">
        <f t="shared" si="1789"/>
        <v>0</v>
      </c>
      <c r="AL377" s="111">
        <f t="shared" si="22"/>
        <v>0</v>
      </c>
      <c r="AM377" s="115"/>
      <c r="AN377" s="111">
        <f t="shared" ref="AN377:AW377" si="1790">IF(Q376&gt;0,IF((Q376+AB377)&lt;E$12,Q376+AB377,E$12),0)</f>
        <v>0</v>
      </c>
      <c r="AO377" s="111">
        <f t="shared" si="1790"/>
        <v>0</v>
      </c>
      <c r="AP377" s="111">
        <f t="shared" si="1790"/>
        <v>0</v>
      </c>
      <c r="AQ377" s="111">
        <f t="shared" si="1790"/>
        <v>0</v>
      </c>
      <c r="AR377" s="111">
        <f t="shared" si="1790"/>
        <v>0</v>
      </c>
      <c r="AS377" s="111">
        <f t="shared" si="1790"/>
        <v>0</v>
      </c>
      <c r="AT377" s="111">
        <f t="shared" si="1790"/>
        <v>0</v>
      </c>
      <c r="AU377" s="111">
        <f t="shared" si="1790"/>
        <v>0</v>
      </c>
      <c r="AV377" s="111">
        <f t="shared" si="1790"/>
        <v>0</v>
      </c>
      <c r="AW377" s="111">
        <f t="shared" si="1790"/>
        <v>0</v>
      </c>
      <c r="AX377" s="111">
        <f t="shared" si="24"/>
        <v>0</v>
      </c>
      <c r="AY377" s="111"/>
      <c r="AZ377" s="113">
        <f t="shared" si="25"/>
        <v>0</v>
      </c>
      <c r="BA377" s="111">
        <f t="shared" ref="BA377:BI377" si="1791">IF(R376&lt;=0,0,IF($C377&lt;=SUM($AZ377:AZ377),0,IF(AO377+$C377-SUM($AZ377:AZ377)&gt;R376+AC377,R376+AC377-AO377,$C377-SUM($AZ377:AZ377))))</f>
        <v>0</v>
      </c>
      <c r="BB377" s="111">
        <f t="shared" si="1791"/>
        <v>0</v>
      </c>
      <c r="BC377" s="111">
        <f t="shared" si="1791"/>
        <v>0</v>
      </c>
      <c r="BD377" s="111">
        <f t="shared" si="1791"/>
        <v>0</v>
      </c>
      <c r="BE377" s="111">
        <f t="shared" si="1791"/>
        <v>0</v>
      </c>
      <c r="BF377" s="111">
        <f t="shared" si="1791"/>
        <v>0</v>
      </c>
      <c r="BG377" s="111">
        <f t="shared" si="1791"/>
        <v>0</v>
      </c>
      <c r="BH377" s="111">
        <f t="shared" si="1791"/>
        <v>0</v>
      </c>
      <c r="BI377" s="111">
        <f t="shared" si="1791"/>
        <v>0</v>
      </c>
      <c r="BJ377" s="53"/>
      <c r="BK377" s="53"/>
    </row>
    <row r="378" ht="10.5" customHeight="1">
      <c r="A378" s="107" t="str">
        <f t="shared" si="16"/>
        <v/>
      </c>
      <c r="B378" s="108" t="str">
        <f t="shared" si="17"/>
        <v>#N/A</v>
      </c>
      <c r="C378" s="109" t="str">
        <f t="shared" si="18"/>
        <v/>
      </c>
      <c r="D378" s="110"/>
      <c r="E378" s="111">
        <f t="shared" ref="E378:N378" si="1792">AN378+AZ378</f>
        <v>0</v>
      </c>
      <c r="F378" s="111">
        <f t="shared" si="1792"/>
        <v>0</v>
      </c>
      <c r="G378" s="111">
        <f t="shared" si="1792"/>
        <v>0</v>
      </c>
      <c r="H378" s="111">
        <f t="shared" si="1792"/>
        <v>0</v>
      </c>
      <c r="I378" s="111">
        <f t="shared" si="1792"/>
        <v>0</v>
      </c>
      <c r="J378" s="111">
        <f t="shared" si="1792"/>
        <v>0</v>
      </c>
      <c r="K378" s="111">
        <f t="shared" si="1792"/>
        <v>0</v>
      </c>
      <c r="L378" s="111">
        <f t="shared" si="1792"/>
        <v>0</v>
      </c>
      <c r="M378" s="111">
        <f t="shared" si="1792"/>
        <v>0</v>
      </c>
      <c r="N378" s="111">
        <f t="shared" si="1792"/>
        <v>0</v>
      </c>
      <c r="O378" s="112"/>
      <c r="P378" s="111">
        <f t="shared" si="11"/>
        <v>0</v>
      </c>
      <c r="Q378" s="111">
        <f t="shared" ref="Q378:Z378" si="1793">IF(E$10=0,0,ROUND(Q377-(E378-AB378),2))</f>
        <v>0</v>
      </c>
      <c r="R378" s="111">
        <f t="shared" si="1793"/>
        <v>0</v>
      </c>
      <c r="S378" s="111">
        <f t="shared" si="1793"/>
        <v>0</v>
      </c>
      <c r="T378" s="111">
        <f t="shared" si="1793"/>
        <v>0</v>
      </c>
      <c r="U378" s="111">
        <f t="shared" si="1793"/>
        <v>0</v>
      </c>
      <c r="V378" s="111">
        <f t="shared" si="1793"/>
        <v>0</v>
      </c>
      <c r="W378" s="111">
        <f t="shared" si="1793"/>
        <v>0</v>
      </c>
      <c r="X378" s="111">
        <f t="shared" si="1793"/>
        <v>0</v>
      </c>
      <c r="Y378" s="111">
        <f t="shared" si="1793"/>
        <v>0</v>
      </c>
      <c r="Z378" s="111">
        <f t="shared" si="1793"/>
        <v>0</v>
      </c>
      <c r="AA378" s="114"/>
      <c r="AB378" s="111">
        <f t="shared" ref="AB378:AK378" si="1794">ROUND(Q377*E$11/12,2)</f>
        <v>0</v>
      </c>
      <c r="AC378" s="111">
        <f t="shared" si="1794"/>
        <v>0</v>
      </c>
      <c r="AD378" s="111">
        <f t="shared" si="1794"/>
        <v>0</v>
      </c>
      <c r="AE378" s="111">
        <f t="shared" si="1794"/>
        <v>0</v>
      </c>
      <c r="AF378" s="111">
        <f t="shared" si="1794"/>
        <v>0</v>
      </c>
      <c r="AG378" s="111">
        <f t="shared" si="1794"/>
        <v>0</v>
      </c>
      <c r="AH378" s="111">
        <f t="shared" si="1794"/>
        <v>0</v>
      </c>
      <c r="AI378" s="111">
        <f t="shared" si="1794"/>
        <v>0</v>
      </c>
      <c r="AJ378" s="111">
        <f t="shared" si="1794"/>
        <v>0</v>
      </c>
      <c r="AK378" s="111">
        <f t="shared" si="1794"/>
        <v>0</v>
      </c>
      <c r="AL378" s="111">
        <f t="shared" si="22"/>
        <v>0</v>
      </c>
      <c r="AM378" s="115"/>
      <c r="AN378" s="111">
        <f t="shared" ref="AN378:AW378" si="1795">IF(Q377&gt;0,IF((Q377+AB378)&lt;E$12,Q377+AB378,E$12),0)</f>
        <v>0</v>
      </c>
      <c r="AO378" s="111">
        <f t="shared" si="1795"/>
        <v>0</v>
      </c>
      <c r="AP378" s="111">
        <f t="shared" si="1795"/>
        <v>0</v>
      </c>
      <c r="AQ378" s="111">
        <f t="shared" si="1795"/>
        <v>0</v>
      </c>
      <c r="AR378" s="111">
        <f t="shared" si="1795"/>
        <v>0</v>
      </c>
      <c r="AS378" s="111">
        <f t="shared" si="1795"/>
        <v>0</v>
      </c>
      <c r="AT378" s="111">
        <f t="shared" si="1795"/>
        <v>0</v>
      </c>
      <c r="AU378" s="111">
        <f t="shared" si="1795"/>
        <v>0</v>
      </c>
      <c r="AV378" s="111">
        <f t="shared" si="1795"/>
        <v>0</v>
      </c>
      <c r="AW378" s="111">
        <f t="shared" si="1795"/>
        <v>0</v>
      </c>
      <c r="AX378" s="111">
        <f t="shared" si="24"/>
        <v>0</v>
      </c>
      <c r="AY378" s="111"/>
      <c r="AZ378" s="113">
        <f t="shared" si="25"/>
        <v>0</v>
      </c>
      <c r="BA378" s="111">
        <f t="shared" ref="BA378:BI378" si="1796">IF(R377&lt;=0,0,IF($C378&lt;=SUM($AZ378:AZ378),0,IF(AO378+$C378-SUM($AZ378:AZ378)&gt;R377+AC378,R377+AC378-AO378,$C378-SUM($AZ378:AZ378))))</f>
        <v>0</v>
      </c>
      <c r="BB378" s="111">
        <f t="shared" si="1796"/>
        <v>0</v>
      </c>
      <c r="BC378" s="111">
        <f t="shared" si="1796"/>
        <v>0</v>
      </c>
      <c r="BD378" s="111">
        <f t="shared" si="1796"/>
        <v>0</v>
      </c>
      <c r="BE378" s="111">
        <f t="shared" si="1796"/>
        <v>0</v>
      </c>
      <c r="BF378" s="111">
        <f t="shared" si="1796"/>
        <v>0</v>
      </c>
      <c r="BG378" s="111">
        <f t="shared" si="1796"/>
        <v>0</v>
      </c>
      <c r="BH378" s="111">
        <f t="shared" si="1796"/>
        <v>0</v>
      </c>
      <c r="BI378" s="111">
        <f t="shared" si="1796"/>
        <v>0</v>
      </c>
      <c r="BJ378" s="53"/>
      <c r="BK378" s="53"/>
    </row>
    <row r="379" ht="10.5" customHeight="1">
      <c r="A379" s="107" t="str">
        <f t="shared" si="16"/>
        <v/>
      </c>
      <c r="B379" s="108" t="str">
        <f t="shared" si="17"/>
        <v>#N/A</v>
      </c>
      <c r="C379" s="109" t="str">
        <f t="shared" si="18"/>
        <v/>
      </c>
      <c r="D379" s="110"/>
      <c r="E379" s="111">
        <f t="shared" ref="E379:N379" si="1797">AN379+AZ379</f>
        <v>0</v>
      </c>
      <c r="F379" s="111">
        <f t="shared" si="1797"/>
        <v>0</v>
      </c>
      <c r="G379" s="111">
        <f t="shared" si="1797"/>
        <v>0</v>
      </c>
      <c r="H379" s="111">
        <f t="shared" si="1797"/>
        <v>0</v>
      </c>
      <c r="I379" s="111">
        <f t="shared" si="1797"/>
        <v>0</v>
      </c>
      <c r="J379" s="111">
        <f t="shared" si="1797"/>
        <v>0</v>
      </c>
      <c r="K379" s="111">
        <f t="shared" si="1797"/>
        <v>0</v>
      </c>
      <c r="L379" s="111">
        <f t="shared" si="1797"/>
        <v>0</v>
      </c>
      <c r="M379" s="111">
        <f t="shared" si="1797"/>
        <v>0</v>
      </c>
      <c r="N379" s="111">
        <f t="shared" si="1797"/>
        <v>0</v>
      </c>
      <c r="O379" s="112"/>
      <c r="P379" s="111">
        <f t="shared" si="11"/>
        <v>0</v>
      </c>
      <c r="Q379" s="111">
        <f t="shared" ref="Q379:Z379" si="1798">IF(E$10=0,0,ROUND(Q378-(E379-AB379),2))</f>
        <v>0</v>
      </c>
      <c r="R379" s="111">
        <f t="shared" si="1798"/>
        <v>0</v>
      </c>
      <c r="S379" s="111">
        <f t="shared" si="1798"/>
        <v>0</v>
      </c>
      <c r="T379" s="111">
        <f t="shared" si="1798"/>
        <v>0</v>
      </c>
      <c r="U379" s="111">
        <f t="shared" si="1798"/>
        <v>0</v>
      </c>
      <c r="V379" s="111">
        <f t="shared" si="1798"/>
        <v>0</v>
      </c>
      <c r="W379" s="111">
        <f t="shared" si="1798"/>
        <v>0</v>
      </c>
      <c r="X379" s="111">
        <f t="shared" si="1798"/>
        <v>0</v>
      </c>
      <c r="Y379" s="111">
        <f t="shared" si="1798"/>
        <v>0</v>
      </c>
      <c r="Z379" s="111">
        <f t="shared" si="1798"/>
        <v>0</v>
      </c>
      <c r="AA379" s="114"/>
      <c r="AB379" s="111">
        <f t="shared" ref="AB379:AK379" si="1799">ROUND(Q378*E$11/12,2)</f>
        <v>0</v>
      </c>
      <c r="AC379" s="111">
        <f t="shared" si="1799"/>
        <v>0</v>
      </c>
      <c r="AD379" s="111">
        <f t="shared" si="1799"/>
        <v>0</v>
      </c>
      <c r="AE379" s="111">
        <f t="shared" si="1799"/>
        <v>0</v>
      </c>
      <c r="AF379" s="111">
        <f t="shared" si="1799"/>
        <v>0</v>
      </c>
      <c r="AG379" s="111">
        <f t="shared" si="1799"/>
        <v>0</v>
      </c>
      <c r="AH379" s="111">
        <f t="shared" si="1799"/>
        <v>0</v>
      </c>
      <c r="AI379" s="111">
        <f t="shared" si="1799"/>
        <v>0</v>
      </c>
      <c r="AJ379" s="111">
        <f t="shared" si="1799"/>
        <v>0</v>
      </c>
      <c r="AK379" s="111">
        <f t="shared" si="1799"/>
        <v>0</v>
      </c>
      <c r="AL379" s="111">
        <f t="shared" si="22"/>
        <v>0</v>
      </c>
      <c r="AM379" s="115"/>
      <c r="AN379" s="111">
        <f t="shared" ref="AN379:AW379" si="1800">IF(Q378&gt;0,IF((Q378+AB379)&lt;E$12,Q378+AB379,E$12),0)</f>
        <v>0</v>
      </c>
      <c r="AO379" s="111">
        <f t="shared" si="1800"/>
        <v>0</v>
      </c>
      <c r="AP379" s="111">
        <f t="shared" si="1800"/>
        <v>0</v>
      </c>
      <c r="AQ379" s="111">
        <f t="shared" si="1800"/>
        <v>0</v>
      </c>
      <c r="AR379" s="111">
        <f t="shared" si="1800"/>
        <v>0</v>
      </c>
      <c r="AS379" s="111">
        <f t="shared" si="1800"/>
        <v>0</v>
      </c>
      <c r="AT379" s="111">
        <f t="shared" si="1800"/>
        <v>0</v>
      </c>
      <c r="AU379" s="111">
        <f t="shared" si="1800"/>
        <v>0</v>
      </c>
      <c r="AV379" s="111">
        <f t="shared" si="1800"/>
        <v>0</v>
      </c>
      <c r="AW379" s="111">
        <f t="shared" si="1800"/>
        <v>0</v>
      </c>
      <c r="AX379" s="111">
        <f t="shared" si="24"/>
        <v>0</v>
      </c>
      <c r="AY379" s="111"/>
      <c r="AZ379" s="113">
        <f t="shared" si="25"/>
        <v>0</v>
      </c>
      <c r="BA379" s="111">
        <f t="shared" ref="BA379:BI379" si="1801">IF(R378&lt;=0,0,IF($C379&lt;=SUM($AZ379:AZ379),0,IF(AO379+$C379-SUM($AZ379:AZ379)&gt;R378+AC379,R378+AC379-AO379,$C379-SUM($AZ379:AZ379))))</f>
        <v>0</v>
      </c>
      <c r="BB379" s="111">
        <f t="shared" si="1801"/>
        <v>0</v>
      </c>
      <c r="BC379" s="111">
        <f t="shared" si="1801"/>
        <v>0</v>
      </c>
      <c r="BD379" s="111">
        <f t="shared" si="1801"/>
        <v>0</v>
      </c>
      <c r="BE379" s="111">
        <f t="shared" si="1801"/>
        <v>0</v>
      </c>
      <c r="BF379" s="111">
        <f t="shared" si="1801"/>
        <v>0</v>
      </c>
      <c r="BG379" s="111">
        <f t="shared" si="1801"/>
        <v>0</v>
      </c>
      <c r="BH379" s="111">
        <f t="shared" si="1801"/>
        <v>0</v>
      </c>
      <c r="BI379" s="111">
        <f t="shared" si="1801"/>
        <v>0</v>
      </c>
      <c r="BJ379" s="53"/>
      <c r="BK379" s="53"/>
    </row>
    <row r="380" ht="10.5" customHeight="1">
      <c r="A380" s="107" t="str">
        <f t="shared" si="16"/>
        <v/>
      </c>
      <c r="B380" s="108" t="str">
        <f t="shared" si="17"/>
        <v>#N/A</v>
      </c>
      <c r="C380" s="109" t="str">
        <f t="shared" si="18"/>
        <v/>
      </c>
      <c r="D380" s="110"/>
      <c r="E380" s="111">
        <f t="shared" ref="E380:N380" si="1802">AN380+AZ380</f>
        <v>0</v>
      </c>
      <c r="F380" s="111">
        <f t="shared" si="1802"/>
        <v>0</v>
      </c>
      <c r="G380" s="111">
        <f t="shared" si="1802"/>
        <v>0</v>
      </c>
      <c r="H380" s="111">
        <f t="shared" si="1802"/>
        <v>0</v>
      </c>
      <c r="I380" s="111">
        <f t="shared" si="1802"/>
        <v>0</v>
      </c>
      <c r="J380" s="111">
        <f t="shared" si="1802"/>
        <v>0</v>
      </c>
      <c r="K380" s="111">
        <f t="shared" si="1802"/>
        <v>0</v>
      </c>
      <c r="L380" s="111">
        <f t="shared" si="1802"/>
        <v>0</v>
      </c>
      <c r="M380" s="111">
        <f t="shared" si="1802"/>
        <v>0</v>
      </c>
      <c r="N380" s="111">
        <f t="shared" si="1802"/>
        <v>0</v>
      </c>
      <c r="O380" s="112"/>
      <c r="P380" s="111">
        <f t="shared" si="11"/>
        <v>0</v>
      </c>
      <c r="Q380" s="111">
        <f t="shared" ref="Q380:Z380" si="1803">IF(E$10=0,0,ROUND(Q379-(E380-AB380),2))</f>
        <v>0</v>
      </c>
      <c r="R380" s="111">
        <f t="shared" si="1803"/>
        <v>0</v>
      </c>
      <c r="S380" s="111">
        <f t="shared" si="1803"/>
        <v>0</v>
      </c>
      <c r="T380" s="111">
        <f t="shared" si="1803"/>
        <v>0</v>
      </c>
      <c r="U380" s="111">
        <f t="shared" si="1803"/>
        <v>0</v>
      </c>
      <c r="V380" s="111">
        <f t="shared" si="1803"/>
        <v>0</v>
      </c>
      <c r="W380" s="111">
        <f t="shared" si="1803"/>
        <v>0</v>
      </c>
      <c r="X380" s="111">
        <f t="shared" si="1803"/>
        <v>0</v>
      </c>
      <c r="Y380" s="111">
        <f t="shared" si="1803"/>
        <v>0</v>
      </c>
      <c r="Z380" s="111">
        <f t="shared" si="1803"/>
        <v>0</v>
      </c>
      <c r="AA380" s="114"/>
      <c r="AB380" s="111">
        <f t="shared" ref="AB380:AK380" si="1804">ROUND(Q379*E$11/12,2)</f>
        <v>0</v>
      </c>
      <c r="AC380" s="111">
        <f t="shared" si="1804"/>
        <v>0</v>
      </c>
      <c r="AD380" s="111">
        <f t="shared" si="1804"/>
        <v>0</v>
      </c>
      <c r="AE380" s="111">
        <f t="shared" si="1804"/>
        <v>0</v>
      </c>
      <c r="AF380" s="111">
        <f t="shared" si="1804"/>
        <v>0</v>
      </c>
      <c r="AG380" s="111">
        <f t="shared" si="1804"/>
        <v>0</v>
      </c>
      <c r="AH380" s="111">
        <f t="shared" si="1804"/>
        <v>0</v>
      </c>
      <c r="AI380" s="111">
        <f t="shared" si="1804"/>
        <v>0</v>
      </c>
      <c r="AJ380" s="111">
        <f t="shared" si="1804"/>
        <v>0</v>
      </c>
      <c r="AK380" s="111">
        <f t="shared" si="1804"/>
        <v>0</v>
      </c>
      <c r="AL380" s="111">
        <f t="shared" si="22"/>
        <v>0</v>
      </c>
      <c r="AM380" s="115"/>
      <c r="AN380" s="111">
        <f t="shared" ref="AN380:AW380" si="1805">IF(Q379&gt;0,IF((Q379+AB380)&lt;E$12,Q379+AB380,E$12),0)</f>
        <v>0</v>
      </c>
      <c r="AO380" s="111">
        <f t="shared" si="1805"/>
        <v>0</v>
      </c>
      <c r="AP380" s="111">
        <f t="shared" si="1805"/>
        <v>0</v>
      </c>
      <c r="AQ380" s="111">
        <f t="shared" si="1805"/>
        <v>0</v>
      </c>
      <c r="AR380" s="111">
        <f t="shared" si="1805"/>
        <v>0</v>
      </c>
      <c r="AS380" s="111">
        <f t="shared" si="1805"/>
        <v>0</v>
      </c>
      <c r="AT380" s="111">
        <f t="shared" si="1805"/>
        <v>0</v>
      </c>
      <c r="AU380" s="111">
        <f t="shared" si="1805"/>
        <v>0</v>
      </c>
      <c r="AV380" s="111">
        <f t="shared" si="1805"/>
        <v>0</v>
      </c>
      <c r="AW380" s="111">
        <f t="shared" si="1805"/>
        <v>0</v>
      </c>
      <c r="AX380" s="111">
        <f t="shared" si="24"/>
        <v>0</v>
      </c>
      <c r="AY380" s="111"/>
      <c r="AZ380" s="113">
        <f t="shared" si="25"/>
        <v>0</v>
      </c>
      <c r="BA380" s="111">
        <f t="shared" ref="BA380:BI380" si="1806">IF(R379&lt;=0,0,IF($C380&lt;=SUM($AZ380:AZ380),0,IF(AO380+$C380-SUM($AZ380:AZ380)&gt;R379+AC380,R379+AC380-AO380,$C380-SUM($AZ380:AZ380))))</f>
        <v>0</v>
      </c>
      <c r="BB380" s="111">
        <f t="shared" si="1806"/>
        <v>0</v>
      </c>
      <c r="BC380" s="111">
        <f t="shared" si="1806"/>
        <v>0</v>
      </c>
      <c r="BD380" s="111">
        <f t="shared" si="1806"/>
        <v>0</v>
      </c>
      <c r="BE380" s="111">
        <f t="shared" si="1806"/>
        <v>0</v>
      </c>
      <c r="BF380" s="111">
        <f t="shared" si="1806"/>
        <v>0</v>
      </c>
      <c r="BG380" s="111">
        <f t="shared" si="1806"/>
        <v>0</v>
      </c>
      <c r="BH380" s="111">
        <f t="shared" si="1806"/>
        <v>0</v>
      </c>
      <c r="BI380" s="111">
        <f t="shared" si="1806"/>
        <v>0</v>
      </c>
      <c r="BJ380" s="53"/>
      <c r="BK380" s="53"/>
    </row>
    <row r="381" ht="10.5" customHeight="1">
      <c r="A381" s="107" t="str">
        <f t="shared" si="16"/>
        <v/>
      </c>
      <c r="B381" s="108" t="str">
        <f t="shared" si="17"/>
        <v>#N/A</v>
      </c>
      <c r="C381" s="109" t="str">
        <f t="shared" si="18"/>
        <v/>
      </c>
      <c r="D381" s="110"/>
      <c r="E381" s="111">
        <f t="shared" ref="E381:N381" si="1807">AN381+AZ381</f>
        <v>0</v>
      </c>
      <c r="F381" s="111">
        <f t="shared" si="1807"/>
        <v>0</v>
      </c>
      <c r="G381" s="111">
        <f t="shared" si="1807"/>
        <v>0</v>
      </c>
      <c r="H381" s="111">
        <f t="shared" si="1807"/>
        <v>0</v>
      </c>
      <c r="I381" s="111">
        <f t="shared" si="1807"/>
        <v>0</v>
      </c>
      <c r="J381" s="111">
        <f t="shared" si="1807"/>
        <v>0</v>
      </c>
      <c r="K381" s="111">
        <f t="shared" si="1807"/>
        <v>0</v>
      </c>
      <c r="L381" s="111">
        <f t="shared" si="1807"/>
        <v>0</v>
      </c>
      <c r="M381" s="111">
        <f t="shared" si="1807"/>
        <v>0</v>
      </c>
      <c r="N381" s="111">
        <f t="shared" si="1807"/>
        <v>0</v>
      </c>
      <c r="O381" s="112"/>
      <c r="P381" s="111">
        <f t="shared" si="11"/>
        <v>0</v>
      </c>
      <c r="Q381" s="111">
        <f t="shared" ref="Q381:Z381" si="1808">IF(E$10=0,0,ROUND(Q380-(E381-AB381),2))</f>
        <v>0</v>
      </c>
      <c r="R381" s="111">
        <f t="shared" si="1808"/>
        <v>0</v>
      </c>
      <c r="S381" s="111">
        <f t="shared" si="1808"/>
        <v>0</v>
      </c>
      <c r="T381" s="111">
        <f t="shared" si="1808"/>
        <v>0</v>
      </c>
      <c r="U381" s="111">
        <f t="shared" si="1808"/>
        <v>0</v>
      </c>
      <c r="V381" s="111">
        <f t="shared" si="1808"/>
        <v>0</v>
      </c>
      <c r="W381" s="111">
        <f t="shared" si="1808"/>
        <v>0</v>
      </c>
      <c r="X381" s="111">
        <f t="shared" si="1808"/>
        <v>0</v>
      </c>
      <c r="Y381" s="111">
        <f t="shared" si="1808"/>
        <v>0</v>
      </c>
      <c r="Z381" s="111">
        <f t="shared" si="1808"/>
        <v>0</v>
      </c>
      <c r="AA381" s="114"/>
      <c r="AB381" s="111">
        <f t="shared" ref="AB381:AK381" si="1809">ROUND(Q380*E$11/12,2)</f>
        <v>0</v>
      </c>
      <c r="AC381" s="111">
        <f t="shared" si="1809"/>
        <v>0</v>
      </c>
      <c r="AD381" s="111">
        <f t="shared" si="1809"/>
        <v>0</v>
      </c>
      <c r="AE381" s="111">
        <f t="shared" si="1809"/>
        <v>0</v>
      </c>
      <c r="AF381" s="111">
        <f t="shared" si="1809"/>
        <v>0</v>
      </c>
      <c r="AG381" s="111">
        <f t="shared" si="1809"/>
        <v>0</v>
      </c>
      <c r="AH381" s="111">
        <f t="shared" si="1809"/>
        <v>0</v>
      </c>
      <c r="AI381" s="111">
        <f t="shared" si="1809"/>
        <v>0</v>
      </c>
      <c r="AJ381" s="111">
        <f t="shared" si="1809"/>
        <v>0</v>
      </c>
      <c r="AK381" s="111">
        <f t="shared" si="1809"/>
        <v>0</v>
      </c>
      <c r="AL381" s="111">
        <f t="shared" si="22"/>
        <v>0</v>
      </c>
      <c r="AM381" s="115"/>
      <c r="AN381" s="111">
        <f t="shared" ref="AN381:AW381" si="1810">IF(Q380&gt;0,IF((Q380+AB381)&lt;E$12,Q380+AB381,E$12),0)</f>
        <v>0</v>
      </c>
      <c r="AO381" s="111">
        <f t="shared" si="1810"/>
        <v>0</v>
      </c>
      <c r="AP381" s="111">
        <f t="shared" si="1810"/>
        <v>0</v>
      </c>
      <c r="AQ381" s="111">
        <f t="shared" si="1810"/>
        <v>0</v>
      </c>
      <c r="AR381" s="111">
        <f t="shared" si="1810"/>
        <v>0</v>
      </c>
      <c r="AS381" s="111">
        <f t="shared" si="1810"/>
        <v>0</v>
      </c>
      <c r="AT381" s="111">
        <f t="shared" si="1810"/>
        <v>0</v>
      </c>
      <c r="AU381" s="111">
        <f t="shared" si="1810"/>
        <v>0</v>
      </c>
      <c r="AV381" s="111">
        <f t="shared" si="1810"/>
        <v>0</v>
      </c>
      <c r="AW381" s="111">
        <f t="shared" si="1810"/>
        <v>0</v>
      </c>
      <c r="AX381" s="111">
        <f t="shared" si="24"/>
        <v>0</v>
      </c>
      <c r="AY381" s="111"/>
      <c r="AZ381" s="113">
        <f t="shared" si="25"/>
        <v>0</v>
      </c>
      <c r="BA381" s="111">
        <f t="shared" ref="BA381:BI381" si="1811">IF(R380&lt;=0,0,IF($C381&lt;=SUM($AZ381:AZ381),0,IF(AO381+$C381-SUM($AZ381:AZ381)&gt;R380+AC381,R380+AC381-AO381,$C381-SUM($AZ381:AZ381))))</f>
        <v>0</v>
      </c>
      <c r="BB381" s="111">
        <f t="shared" si="1811"/>
        <v>0</v>
      </c>
      <c r="BC381" s="111">
        <f t="shared" si="1811"/>
        <v>0</v>
      </c>
      <c r="BD381" s="111">
        <f t="shared" si="1811"/>
        <v>0</v>
      </c>
      <c r="BE381" s="111">
        <f t="shared" si="1811"/>
        <v>0</v>
      </c>
      <c r="BF381" s="111">
        <f t="shared" si="1811"/>
        <v>0</v>
      </c>
      <c r="BG381" s="111">
        <f t="shared" si="1811"/>
        <v>0</v>
      </c>
      <c r="BH381" s="111">
        <f t="shared" si="1811"/>
        <v>0</v>
      </c>
      <c r="BI381" s="111">
        <f t="shared" si="1811"/>
        <v>0</v>
      </c>
      <c r="BJ381" s="53"/>
      <c r="BK381" s="53"/>
    </row>
    <row r="382" ht="10.5" customHeight="1">
      <c r="A382" s="107" t="str">
        <f t="shared" si="16"/>
        <v/>
      </c>
      <c r="B382" s="108" t="str">
        <f t="shared" si="17"/>
        <v>#N/A</v>
      </c>
      <c r="C382" s="109" t="str">
        <f t="shared" si="18"/>
        <v/>
      </c>
      <c r="D382" s="110"/>
      <c r="E382" s="111">
        <f t="shared" ref="E382:N382" si="1812">AN382+AZ382</f>
        <v>0</v>
      </c>
      <c r="F382" s="111">
        <f t="shared" si="1812"/>
        <v>0</v>
      </c>
      <c r="G382" s="111">
        <f t="shared" si="1812"/>
        <v>0</v>
      </c>
      <c r="H382" s="111">
        <f t="shared" si="1812"/>
        <v>0</v>
      </c>
      <c r="I382" s="111">
        <f t="shared" si="1812"/>
        <v>0</v>
      </c>
      <c r="J382" s="111">
        <f t="shared" si="1812"/>
        <v>0</v>
      </c>
      <c r="K382" s="111">
        <f t="shared" si="1812"/>
        <v>0</v>
      </c>
      <c r="L382" s="111">
        <f t="shared" si="1812"/>
        <v>0</v>
      </c>
      <c r="M382" s="111">
        <f t="shared" si="1812"/>
        <v>0</v>
      </c>
      <c r="N382" s="111">
        <f t="shared" si="1812"/>
        <v>0</v>
      </c>
      <c r="O382" s="112"/>
      <c r="P382" s="111">
        <f t="shared" si="11"/>
        <v>0</v>
      </c>
      <c r="Q382" s="111">
        <f t="shared" ref="Q382:Z382" si="1813">IF(E$10=0,0,ROUND(Q381-(E382-AB382),2))</f>
        <v>0</v>
      </c>
      <c r="R382" s="111">
        <f t="shared" si="1813"/>
        <v>0</v>
      </c>
      <c r="S382" s="111">
        <f t="shared" si="1813"/>
        <v>0</v>
      </c>
      <c r="T382" s="111">
        <f t="shared" si="1813"/>
        <v>0</v>
      </c>
      <c r="U382" s="111">
        <f t="shared" si="1813"/>
        <v>0</v>
      </c>
      <c r="V382" s="111">
        <f t="shared" si="1813"/>
        <v>0</v>
      </c>
      <c r="W382" s="111">
        <f t="shared" si="1813"/>
        <v>0</v>
      </c>
      <c r="X382" s="111">
        <f t="shared" si="1813"/>
        <v>0</v>
      </c>
      <c r="Y382" s="111">
        <f t="shared" si="1813"/>
        <v>0</v>
      </c>
      <c r="Z382" s="111">
        <f t="shared" si="1813"/>
        <v>0</v>
      </c>
      <c r="AA382" s="114"/>
      <c r="AB382" s="111">
        <f t="shared" ref="AB382:AK382" si="1814">ROUND(Q381*E$11/12,2)</f>
        <v>0</v>
      </c>
      <c r="AC382" s="111">
        <f t="shared" si="1814"/>
        <v>0</v>
      </c>
      <c r="AD382" s="111">
        <f t="shared" si="1814"/>
        <v>0</v>
      </c>
      <c r="AE382" s="111">
        <f t="shared" si="1814"/>
        <v>0</v>
      </c>
      <c r="AF382" s="111">
        <f t="shared" si="1814"/>
        <v>0</v>
      </c>
      <c r="AG382" s="111">
        <f t="shared" si="1814"/>
        <v>0</v>
      </c>
      <c r="AH382" s="111">
        <f t="shared" si="1814"/>
        <v>0</v>
      </c>
      <c r="AI382" s="111">
        <f t="shared" si="1814"/>
        <v>0</v>
      </c>
      <c r="AJ382" s="111">
        <f t="shared" si="1814"/>
        <v>0</v>
      </c>
      <c r="AK382" s="111">
        <f t="shared" si="1814"/>
        <v>0</v>
      </c>
      <c r="AL382" s="111">
        <f t="shared" si="22"/>
        <v>0</v>
      </c>
      <c r="AM382" s="115"/>
      <c r="AN382" s="111">
        <f t="shared" ref="AN382:AW382" si="1815">IF(Q381&gt;0,IF((Q381+AB382)&lt;E$12,Q381+AB382,E$12),0)</f>
        <v>0</v>
      </c>
      <c r="AO382" s="111">
        <f t="shared" si="1815"/>
        <v>0</v>
      </c>
      <c r="AP382" s="111">
        <f t="shared" si="1815"/>
        <v>0</v>
      </c>
      <c r="AQ382" s="111">
        <f t="shared" si="1815"/>
        <v>0</v>
      </c>
      <c r="AR382" s="111">
        <f t="shared" si="1815"/>
        <v>0</v>
      </c>
      <c r="AS382" s="111">
        <f t="shared" si="1815"/>
        <v>0</v>
      </c>
      <c r="AT382" s="111">
        <f t="shared" si="1815"/>
        <v>0</v>
      </c>
      <c r="AU382" s="111">
        <f t="shared" si="1815"/>
        <v>0</v>
      </c>
      <c r="AV382" s="111">
        <f t="shared" si="1815"/>
        <v>0</v>
      </c>
      <c r="AW382" s="111">
        <f t="shared" si="1815"/>
        <v>0</v>
      </c>
      <c r="AX382" s="111">
        <f t="shared" si="24"/>
        <v>0</v>
      </c>
      <c r="AY382" s="111"/>
      <c r="AZ382" s="113">
        <f t="shared" si="25"/>
        <v>0</v>
      </c>
      <c r="BA382" s="111">
        <f t="shared" ref="BA382:BI382" si="1816">IF(R381&lt;=0,0,IF($C382&lt;=SUM($AZ382:AZ382),0,IF(AO382+$C382-SUM($AZ382:AZ382)&gt;R381+AC382,R381+AC382-AO382,$C382-SUM($AZ382:AZ382))))</f>
        <v>0</v>
      </c>
      <c r="BB382" s="111">
        <f t="shared" si="1816"/>
        <v>0</v>
      </c>
      <c r="BC382" s="111">
        <f t="shared" si="1816"/>
        <v>0</v>
      </c>
      <c r="BD382" s="111">
        <f t="shared" si="1816"/>
        <v>0</v>
      </c>
      <c r="BE382" s="111">
        <f t="shared" si="1816"/>
        <v>0</v>
      </c>
      <c r="BF382" s="111">
        <f t="shared" si="1816"/>
        <v>0</v>
      </c>
      <c r="BG382" s="111">
        <f t="shared" si="1816"/>
        <v>0</v>
      </c>
      <c r="BH382" s="111">
        <f t="shared" si="1816"/>
        <v>0</v>
      </c>
      <c r="BI382" s="111">
        <f t="shared" si="1816"/>
        <v>0</v>
      </c>
      <c r="BJ382" s="53"/>
      <c r="BK382" s="53"/>
    </row>
    <row r="383" ht="12.75" customHeight="1">
      <c r="A383" s="103"/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13">
        <f t="shared" si="25"/>
        <v>0</v>
      </c>
      <c r="BA383" s="111">
        <f t="shared" ref="BA383:BI383" si="1817">IF(R382&lt;=0,0,IF($C383&lt;=SUM($AZ383:AZ383),0,IF(AO383+$C383-SUM($AZ383:AZ383)&gt;R382+AC383,R382+AC383-AO383,$C383-SUM($AZ383:AZ383))))</f>
        <v>0</v>
      </c>
      <c r="BB383" s="111">
        <f t="shared" si="1817"/>
        <v>0</v>
      </c>
      <c r="BC383" s="111">
        <f t="shared" si="1817"/>
        <v>0</v>
      </c>
      <c r="BD383" s="111">
        <f t="shared" si="1817"/>
        <v>0</v>
      </c>
      <c r="BE383" s="111">
        <f t="shared" si="1817"/>
        <v>0</v>
      </c>
      <c r="BF383" s="111">
        <f t="shared" si="1817"/>
        <v>0</v>
      </c>
      <c r="BG383" s="111">
        <f t="shared" si="1817"/>
        <v>0</v>
      </c>
      <c r="BH383" s="111">
        <f t="shared" si="1817"/>
        <v>0</v>
      </c>
      <c r="BI383" s="111">
        <f t="shared" si="1817"/>
        <v>0</v>
      </c>
      <c r="BJ383" s="53"/>
      <c r="BK383" s="53"/>
    </row>
    <row r="384" ht="12.75" customHeight="1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53"/>
      <c r="AL384" s="53"/>
      <c r="AM384" s="53"/>
      <c r="AN384" s="53"/>
      <c r="AO384" s="53"/>
      <c r="AP384" s="53"/>
      <c r="AQ384" s="53"/>
      <c r="AR384" s="53"/>
      <c r="AS384" s="53"/>
      <c r="AT384" s="53"/>
      <c r="AU384" s="53"/>
      <c r="AV384" s="53"/>
      <c r="AW384" s="53"/>
      <c r="AX384" s="53"/>
      <c r="AY384" s="53"/>
      <c r="AZ384" s="53"/>
      <c r="BA384" s="53"/>
      <c r="BB384" s="53"/>
      <c r="BC384" s="53"/>
      <c r="BD384" s="53"/>
      <c r="BE384" s="53"/>
      <c r="BF384" s="53"/>
      <c r="BG384" s="53"/>
      <c r="BH384" s="53"/>
      <c r="BI384" s="53"/>
      <c r="BJ384" s="53"/>
      <c r="BK384" s="53"/>
    </row>
    <row r="385" ht="12.75" customHeight="1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53"/>
      <c r="AL385" s="53"/>
      <c r="AM385" s="53"/>
      <c r="AN385" s="53"/>
      <c r="AO385" s="53"/>
      <c r="AP385" s="53"/>
      <c r="AQ385" s="53"/>
      <c r="AR385" s="53"/>
      <c r="AS385" s="53"/>
      <c r="AT385" s="53"/>
      <c r="AU385" s="53"/>
      <c r="AV385" s="53"/>
      <c r="AW385" s="53"/>
      <c r="AX385" s="53"/>
      <c r="AY385" s="53"/>
      <c r="AZ385" s="53"/>
      <c r="BA385" s="53"/>
      <c r="BB385" s="53"/>
      <c r="BC385" s="53"/>
      <c r="BD385" s="53"/>
      <c r="BE385" s="53"/>
      <c r="BF385" s="53"/>
      <c r="BG385" s="53"/>
      <c r="BH385" s="53"/>
      <c r="BI385" s="53"/>
      <c r="BJ385" s="53"/>
      <c r="BK385" s="53"/>
    </row>
    <row r="386" ht="12.75" customHeight="1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3"/>
      <c r="AH386" s="53"/>
      <c r="AI386" s="53"/>
      <c r="AJ386" s="53"/>
      <c r="AK386" s="53"/>
      <c r="AL386" s="53"/>
      <c r="AM386" s="53"/>
      <c r="AN386" s="53"/>
      <c r="AO386" s="53"/>
      <c r="AP386" s="53"/>
      <c r="AQ386" s="53"/>
      <c r="AR386" s="53"/>
      <c r="AS386" s="53"/>
      <c r="AT386" s="53"/>
      <c r="AU386" s="53"/>
      <c r="AV386" s="53"/>
      <c r="AW386" s="53"/>
      <c r="AX386" s="53"/>
      <c r="AY386" s="53"/>
      <c r="AZ386" s="53"/>
      <c r="BA386" s="53"/>
      <c r="BB386" s="53"/>
      <c r="BC386" s="53"/>
      <c r="BD386" s="53"/>
      <c r="BE386" s="53"/>
      <c r="BF386" s="53"/>
      <c r="BG386" s="53"/>
      <c r="BH386" s="53"/>
      <c r="BI386" s="53"/>
      <c r="BJ386" s="53"/>
      <c r="BK386" s="53"/>
    </row>
    <row r="387" ht="12.75" customHeight="1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3"/>
      <c r="AK387" s="53"/>
      <c r="AL387" s="53"/>
      <c r="AM387" s="53"/>
      <c r="AN387" s="53"/>
      <c r="AO387" s="53"/>
      <c r="AP387" s="53"/>
      <c r="AQ387" s="53"/>
      <c r="AR387" s="53"/>
      <c r="AS387" s="53"/>
      <c r="AT387" s="53"/>
      <c r="AU387" s="53"/>
      <c r="AV387" s="53"/>
      <c r="AW387" s="53"/>
      <c r="AX387" s="53"/>
      <c r="AY387" s="53"/>
      <c r="AZ387" s="53"/>
      <c r="BA387" s="53"/>
      <c r="BB387" s="53"/>
      <c r="BC387" s="53"/>
      <c r="BD387" s="53"/>
      <c r="BE387" s="53"/>
      <c r="BF387" s="53"/>
      <c r="BG387" s="53"/>
      <c r="BH387" s="53"/>
      <c r="BI387" s="53"/>
      <c r="BJ387" s="53"/>
      <c r="BK387" s="53"/>
    </row>
    <row r="388" ht="12.75" customHeight="1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53"/>
      <c r="AJ388" s="53"/>
      <c r="AK388" s="53"/>
      <c r="AL388" s="53"/>
      <c r="AM388" s="53"/>
      <c r="AN388" s="53"/>
      <c r="AO388" s="53"/>
      <c r="AP388" s="53"/>
      <c r="AQ388" s="53"/>
      <c r="AR388" s="53"/>
      <c r="AS388" s="53"/>
      <c r="AT388" s="53"/>
      <c r="AU388" s="53"/>
      <c r="AV388" s="53"/>
      <c r="AW388" s="53"/>
      <c r="AX388" s="53"/>
      <c r="AY388" s="53"/>
      <c r="AZ388" s="53"/>
      <c r="BA388" s="53"/>
      <c r="BB388" s="53"/>
      <c r="BC388" s="53"/>
      <c r="BD388" s="53"/>
      <c r="BE388" s="53"/>
      <c r="BF388" s="53"/>
      <c r="BG388" s="53"/>
      <c r="BH388" s="53"/>
      <c r="BI388" s="53"/>
      <c r="BJ388" s="53"/>
      <c r="BK388" s="53"/>
    </row>
    <row r="389" ht="12.75" customHeight="1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53"/>
      <c r="AJ389" s="53"/>
      <c r="AK389" s="53"/>
      <c r="AL389" s="53"/>
      <c r="AM389" s="53"/>
      <c r="AN389" s="53"/>
      <c r="AO389" s="53"/>
      <c r="AP389" s="53"/>
      <c r="AQ389" s="53"/>
      <c r="AR389" s="53"/>
      <c r="AS389" s="53"/>
      <c r="AT389" s="53"/>
      <c r="AU389" s="53"/>
      <c r="AV389" s="53"/>
      <c r="AW389" s="53"/>
      <c r="AX389" s="53"/>
      <c r="AY389" s="53"/>
      <c r="AZ389" s="53"/>
      <c r="BA389" s="53"/>
      <c r="BB389" s="53"/>
      <c r="BC389" s="53"/>
      <c r="BD389" s="53"/>
      <c r="BE389" s="53"/>
      <c r="BF389" s="53"/>
      <c r="BG389" s="53"/>
      <c r="BH389" s="53"/>
      <c r="BI389" s="53"/>
      <c r="BJ389" s="53"/>
      <c r="BK389" s="53"/>
    </row>
    <row r="390" ht="12.75" customHeight="1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3"/>
      <c r="AH390" s="53"/>
      <c r="AI390" s="53"/>
      <c r="AJ390" s="53"/>
      <c r="AK390" s="53"/>
      <c r="AL390" s="53"/>
      <c r="AM390" s="53"/>
      <c r="AN390" s="53"/>
      <c r="AO390" s="53"/>
      <c r="AP390" s="53"/>
      <c r="AQ390" s="53"/>
      <c r="AR390" s="53"/>
      <c r="AS390" s="53"/>
      <c r="AT390" s="53"/>
      <c r="AU390" s="53"/>
      <c r="AV390" s="53"/>
      <c r="AW390" s="53"/>
      <c r="AX390" s="53"/>
      <c r="AY390" s="53"/>
      <c r="AZ390" s="53"/>
      <c r="BA390" s="53"/>
      <c r="BB390" s="53"/>
      <c r="BC390" s="53"/>
      <c r="BD390" s="53"/>
      <c r="BE390" s="53"/>
      <c r="BF390" s="53"/>
      <c r="BG390" s="53"/>
      <c r="BH390" s="53"/>
      <c r="BI390" s="53"/>
      <c r="BJ390" s="53"/>
      <c r="BK390" s="53"/>
    </row>
    <row r="391" ht="12.75" customHeight="1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3"/>
      <c r="AH391" s="53"/>
      <c r="AI391" s="53"/>
      <c r="AJ391" s="53"/>
      <c r="AK391" s="53"/>
      <c r="AL391" s="53"/>
      <c r="AM391" s="53"/>
      <c r="AN391" s="53"/>
      <c r="AO391" s="53"/>
      <c r="AP391" s="53"/>
      <c r="AQ391" s="53"/>
      <c r="AR391" s="53"/>
      <c r="AS391" s="53"/>
      <c r="AT391" s="53"/>
      <c r="AU391" s="53"/>
      <c r="AV391" s="53"/>
      <c r="AW391" s="53"/>
      <c r="AX391" s="53"/>
      <c r="AY391" s="53"/>
      <c r="AZ391" s="53"/>
      <c r="BA391" s="53"/>
      <c r="BB391" s="53"/>
      <c r="BC391" s="53"/>
      <c r="BD391" s="53"/>
      <c r="BE391" s="53"/>
      <c r="BF391" s="53"/>
      <c r="BG391" s="53"/>
      <c r="BH391" s="53"/>
      <c r="BI391" s="53"/>
      <c r="BJ391" s="53"/>
      <c r="BK391" s="53"/>
    </row>
    <row r="392" ht="12.75" customHeight="1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3"/>
      <c r="AE392" s="53"/>
      <c r="AF392" s="53"/>
      <c r="AG392" s="53"/>
      <c r="AH392" s="53"/>
      <c r="AI392" s="53"/>
      <c r="AJ392" s="53"/>
      <c r="AK392" s="53"/>
      <c r="AL392" s="53"/>
      <c r="AM392" s="53"/>
      <c r="AN392" s="53"/>
      <c r="AO392" s="53"/>
      <c r="AP392" s="53"/>
      <c r="AQ392" s="53"/>
      <c r="AR392" s="53"/>
      <c r="AS392" s="53"/>
      <c r="AT392" s="53"/>
      <c r="AU392" s="53"/>
      <c r="AV392" s="53"/>
      <c r="AW392" s="53"/>
      <c r="AX392" s="53"/>
      <c r="AY392" s="53"/>
      <c r="AZ392" s="53"/>
      <c r="BA392" s="53"/>
      <c r="BB392" s="53"/>
      <c r="BC392" s="53"/>
      <c r="BD392" s="53"/>
      <c r="BE392" s="53"/>
      <c r="BF392" s="53"/>
      <c r="BG392" s="53"/>
      <c r="BH392" s="53"/>
      <c r="BI392" s="53"/>
      <c r="BJ392" s="53"/>
      <c r="BK392" s="53"/>
    </row>
    <row r="393" ht="12.75" customHeight="1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  <c r="AE393" s="53"/>
      <c r="AF393" s="53"/>
      <c r="AG393" s="53"/>
      <c r="AH393" s="53"/>
      <c r="AI393" s="53"/>
      <c r="AJ393" s="53"/>
      <c r="AK393" s="53"/>
      <c r="AL393" s="53"/>
      <c r="AM393" s="53"/>
      <c r="AN393" s="53"/>
      <c r="AO393" s="53"/>
      <c r="AP393" s="53"/>
      <c r="AQ393" s="53"/>
      <c r="AR393" s="53"/>
      <c r="AS393" s="53"/>
      <c r="AT393" s="53"/>
      <c r="AU393" s="53"/>
      <c r="AV393" s="53"/>
      <c r="AW393" s="53"/>
      <c r="AX393" s="53"/>
      <c r="AY393" s="53"/>
      <c r="AZ393" s="53"/>
      <c r="BA393" s="53"/>
      <c r="BB393" s="53"/>
      <c r="BC393" s="53"/>
      <c r="BD393" s="53"/>
      <c r="BE393" s="53"/>
      <c r="BF393" s="53"/>
      <c r="BG393" s="53"/>
      <c r="BH393" s="53"/>
      <c r="BI393" s="53"/>
      <c r="BJ393" s="53"/>
      <c r="BK393" s="53"/>
    </row>
    <row r="394" ht="12.75" customHeight="1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53"/>
      <c r="AJ394" s="53"/>
      <c r="AK394" s="53"/>
      <c r="AL394" s="53"/>
      <c r="AM394" s="53"/>
      <c r="AN394" s="53"/>
      <c r="AO394" s="53"/>
      <c r="AP394" s="53"/>
      <c r="AQ394" s="53"/>
      <c r="AR394" s="53"/>
      <c r="AS394" s="53"/>
      <c r="AT394" s="53"/>
      <c r="AU394" s="53"/>
      <c r="AV394" s="53"/>
      <c r="AW394" s="53"/>
      <c r="AX394" s="53"/>
      <c r="AY394" s="53"/>
      <c r="AZ394" s="53"/>
      <c r="BA394" s="53"/>
      <c r="BB394" s="53"/>
      <c r="BC394" s="53"/>
      <c r="BD394" s="53"/>
      <c r="BE394" s="53"/>
      <c r="BF394" s="53"/>
      <c r="BG394" s="53"/>
      <c r="BH394" s="53"/>
      <c r="BI394" s="53"/>
      <c r="BJ394" s="53"/>
      <c r="BK394" s="53"/>
    </row>
    <row r="395" ht="12.75" customHeight="1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3"/>
      <c r="AE395" s="53"/>
      <c r="AF395" s="53"/>
      <c r="AG395" s="53"/>
      <c r="AH395" s="53"/>
      <c r="AI395" s="53"/>
      <c r="AJ395" s="53"/>
      <c r="AK395" s="53"/>
      <c r="AL395" s="53"/>
      <c r="AM395" s="53"/>
      <c r="AN395" s="53"/>
      <c r="AO395" s="53"/>
      <c r="AP395" s="53"/>
      <c r="AQ395" s="53"/>
      <c r="AR395" s="53"/>
      <c r="AS395" s="53"/>
      <c r="AT395" s="53"/>
      <c r="AU395" s="53"/>
      <c r="AV395" s="53"/>
      <c r="AW395" s="53"/>
      <c r="AX395" s="53"/>
      <c r="AY395" s="53"/>
      <c r="AZ395" s="53"/>
      <c r="BA395" s="53"/>
      <c r="BB395" s="53"/>
      <c r="BC395" s="53"/>
      <c r="BD395" s="53"/>
      <c r="BE395" s="53"/>
      <c r="BF395" s="53"/>
      <c r="BG395" s="53"/>
      <c r="BH395" s="53"/>
      <c r="BI395" s="53"/>
      <c r="BJ395" s="53"/>
      <c r="BK395" s="53"/>
    </row>
    <row r="396" ht="12.75" customHeight="1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  <c r="AD396" s="53"/>
      <c r="AE396" s="53"/>
      <c r="AF396" s="53"/>
      <c r="AG396" s="53"/>
      <c r="AH396" s="53"/>
      <c r="AI396" s="53"/>
      <c r="AJ396" s="53"/>
      <c r="AK396" s="53"/>
      <c r="AL396" s="53"/>
      <c r="AM396" s="53"/>
      <c r="AN396" s="53"/>
      <c r="AO396" s="53"/>
      <c r="AP396" s="53"/>
      <c r="AQ396" s="53"/>
      <c r="AR396" s="53"/>
      <c r="AS396" s="53"/>
      <c r="AT396" s="53"/>
      <c r="AU396" s="53"/>
      <c r="AV396" s="53"/>
      <c r="AW396" s="53"/>
      <c r="AX396" s="53"/>
      <c r="AY396" s="53"/>
      <c r="AZ396" s="53"/>
      <c r="BA396" s="53"/>
      <c r="BB396" s="53"/>
      <c r="BC396" s="53"/>
      <c r="BD396" s="53"/>
      <c r="BE396" s="53"/>
      <c r="BF396" s="53"/>
      <c r="BG396" s="53"/>
      <c r="BH396" s="53"/>
      <c r="BI396" s="53"/>
      <c r="BJ396" s="53"/>
      <c r="BK396" s="53"/>
    </row>
    <row r="397" ht="12.75" customHeight="1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  <c r="AB397" s="53"/>
      <c r="AC397" s="53"/>
      <c r="AD397" s="53"/>
      <c r="AE397" s="53"/>
      <c r="AF397" s="53"/>
      <c r="AG397" s="53"/>
      <c r="AH397" s="53"/>
      <c r="AI397" s="53"/>
      <c r="AJ397" s="53"/>
      <c r="AK397" s="53"/>
      <c r="AL397" s="53"/>
      <c r="AM397" s="53"/>
      <c r="AN397" s="53"/>
      <c r="AO397" s="53"/>
      <c r="AP397" s="53"/>
      <c r="AQ397" s="53"/>
      <c r="AR397" s="53"/>
      <c r="AS397" s="53"/>
      <c r="AT397" s="53"/>
      <c r="AU397" s="53"/>
      <c r="AV397" s="53"/>
      <c r="AW397" s="53"/>
      <c r="AX397" s="53"/>
      <c r="AY397" s="53"/>
      <c r="AZ397" s="53"/>
      <c r="BA397" s="53"/>
      <c r="BB397" s="53"/>
      <c r="BC397" s="53"/>
      <c r="BD397" s="53"/>
      <c r="BE397" s="53"/>
      <c r="BF397" s="53"/>
      <c r="BG397" s="53"/>
      <c r="BH397" s="53"/>
      <c r="BI397" s="53"/>
      <c r="BJ397" s="53"/>
      <c r="BK397" s="53"/>
    </row>
    <row r="398" ht="12.75" customHeight="1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  <c r="AE398" s="53"/>
      <c r="AF398" s="53"/>
      <c r="AG398" s="53"/>
      <c r="AH398" s="53"/>
      <c r="AI398" s="53"/>
      <c r="AJ398" s="53"/>
      <c r="AK398" s="53"/>
      <c r="AL398" s="53"/>
      <c r="AM398" s="53"/>
      <c r="AN398" s="53"/>
      <c r="AO398" s="53"/>
      <c r="AP398" s="53"/>
      <c r="AQ398" s="53"/>
      <c r="AR398" s="53"/>
      <c r="AS398" s="53"/>
      <c r="AT398" s="53"/>
      <c r="AU398" s="53"/>
      <c r="AV398" s="53"/>
      <c r="AW398" s="53"/>
      <c r="AX398" s="53"/>
      <c r="AY398" s="53"/>
      <c r="AZ398" s="53"/>
      <c r="BA398" s="53"/>
      <c r="BB398" s="53"/>
      <c r="BC398" s="53"/>
      <c r="BD398" s="53"/>
      <c r="BE398" s="53"/>
      <c r="BF398" s="53"/>
      <c r="BG398" s="53"/>
      <c r="BH398" s="53"/>
      <c r="BI398" s="53"/>
      <c r="BJ398" s="53"/>
      <c r="BK398" s="53"/>
    </row>
    <row r="399" ht="12.75" customHeight="1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  <c r="AE399" s="53"/>
      <c r="AF399" s="53"/>
      <c r="AG399" s="53"/>
      <c r="AH399" s="53"/>
      <c r="AI399" s="53"/>
      <c r="AJ399" s="53"/>
      <c r="AK399" s="53"/>
      <c r="AL399" s="53"/>
      <c r="AM399" s="53"/>
      <c r="AN399" s="53"/>
      <c r="AO399" s="53"/>
      <c r="AP399" s="53"/>
      <c r="AQ399" s="53"/>
      <c r="AR399" s="53"/>
      <c r="AS399" s="53"/>
      <c r="AT399" s="53"/>
      <c r="AU399" s="53"/>
      <c r="AV399" s="53"/>
      <c r="AW399" s="53"/>
      <c r="AX399" s="53"/>
      <c r="AY399" s="53"/>
      <c r="AZ399" s="53"/>
      <c r="BA399" s="53"/>
      <c r="BB399" s="53"/>
      <c r="BC399" s="53"/>
      <c r="BD399" s="53"/>
      <c r="BE399" s="53"/>
      <c r="BF399" s="53"/>
      <c r="BG399" s="53"/>
      <c r="BH399" s="53"/>
      <c r="BI399" s="53"/>
      <c r="BJ399" s="53"/>
      <c r="BK399" s="53"/>
    </row>
    <row r="400" ht="12.75" customHeight="1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  <c r="AD400" s="53"/>
      <c r="AE400" s="53"/>
      <c r="AF400" s="53"/>
      <c r="AG400" s="53"/>
      <c r="AH400" s="53"/>
      <c r="AI400" s="53"/>
      <c r="AJ400" s="53"/>
      <c r="AK400" s="53"/>
      <c r="AL400" s="53"/>
      <c r="AM400" s="53"/>
      <c r="AN400" s="53"/>
      <c r="AO400" s="53"/>
      <c r="AP400" s="53"/>
      <c r="AQ400" s="53"/>
      <c r="AR400" s="53"/>
      <c r="AS400" s="53"/>
      <c r="AT400" s="53"/>
      <c r="AU400" s="53"/>
      <c r="AV400" s="53"/>
      <c r="AW400" s="53"/>
      <c r="AX400" s="53"/>
      <c r="AY400" s="53"/>
      <c r="AZ400" s="53"/>
      <c r="BA400" s="53"/>
      <c r="BB400" s="53"/>
      <c r="BC400" s="53"/>
      <c r="BD400" s="53"/>
      <c r="BE400" s="53"/>
      <c r="BF400" s="53"/>
      <c r="BG400" s="53"/>
      <c r="BH400" s="53"/>
      <c r="BI400" s="53"/>
      <c r="BJ400" s="53"/>
      <c r="BK400" s="53"/>
    </row>
    <row r="401" ht="12.75" customHeight="1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3"/>
      <c r="AH401" s="53"/>
      <c r="AI401" s="53"/>
      <c r="AJ401" s="53"/>
      <c r="AK401" s="53"/>
      <c r="AL401" s="53"/>
      <c r="AM401" s="53"/>
      <c r="AN401" s="53"/>
      <c r="AO401" s="53"/>
      <c r="AP401" s="53"/>
      <c r="AQ401" s="53"/>
      <c r="AR401" s="53"/>
      <c r="AS401" s="53"/>
      <c r="AT401" s="53"/>
      <c r="AU401" s="53"/>
      <c r="AV401" s="53"/>
      <c r="AW401" s="53"/>
      <c r="AX401" s="53"/>
      <c r="AY401" s="53"/>
      <c r="AZ401" s="53"/>
      <c r="BA401" s="53"/>
      <c r="BB401" s="53"/>
      <c r="BC401" s="53"/>
      <c r="BD401" s="53"/>
      <c r="BE401" s="53"/>
      <c r="BF401" s="53"/>
      <c r="BG401" s="53"/>
      <c r="BH401" s="53"/>
      <c r="BI401" s="53"/>
      <c r="BJ401" s="53"/>
      <c r="BK401" s="53"/>
    </row>
    <row r="402" ht="12.75" customHeight="1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  <c r="AB402" s="53"/>
      <c r="AC402" s="53"/>
      <c r="AD402" s="53"/>
      <c r="AE402" s="53"/>
      <c r="AF402" s="53"/>
      <c r="AG402" s="53"/>
      <c r="AH402" s="53"/>
      <c r="AI402" s="53"/>
      <c r="AJ402" s="53"/>
      <c r="AK402" s="53"/>
      <c r="AL402" s="53"/>
      <c r="AM402" s="53"/>
      <c r="AN402" s="53"/>
      <c r="AO402" s="53"/>
      <c r="AP402" s="53"/>
      <c r="AQ402" s="53"/>
      <c r="AR402" s="53"/>
      <c r="AS402" s="53"/>
      <c r="AT402" s="53"/>
      <c r="AU402" s="53"/>
      <c r="AV402" s="53"/>
      <c r="AW402" s="53"/>
      <c r="AX402" s="53"/>
      <c r="AY402" s="53"/>
      <c r="AZ402" s="53"/>
      <c r="BA402" s="53"/>
      <c r="BB402" s="53"/>
      <c r="BC402" s="53"/>
      <c r="BD402" s="53"/>
      <c r="BE402" s="53"/>
      <c r="BF402" s="53"/>
      <c r="BG402" s="53"/>
      <c r="BH402" s="53"/>
      <c r="BI402" s="53"/>
      <c r="BJ402" s="53"/>
      <c r="BK402" s="53"/>
    </row>
    <row r="403" ht="12.75" customHeight="1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  <c r="AB403" s="53"/>
      <c r="AC403" s="53"/>
      <c r="AD403" s="53"/>
      <c r="AE403" s="53"/>
      <c r="AF403" s="53"/>
      <c r="AG403" s="53"/>
      <c r="AH403" s="53"/>
      <c r="AI403" s="53"/>
      <c r="AJ403" s="53"/>
      <c r="AK403" s="53"/>
      <c r="AL403" s="53"/>
      <c r="AM403" s="53"/>
      <c r="AN403" s="53"/>
      <c r="AO403" s="53"/>
      <c r="AP403" s="53"/>
      <c r="AQ403" s="53"/>
      <c r="AR403" s="53"/>
      <c r="AS403" s="53"/>
      <c r="AT403" s="53"/>
      <c r="AU403" s="53"/>
      <c r="AV403" s="53"/>
      <c r="AW403" s="53"/>
      <c r="AX403" s="53"/>
      <c r="AY403" s="53"/>
      <c r="AZ403" s="53"/>
      <c r="BA403" s="53"/>
      <c r="BB403" s="53"/>
      <c r="BC403" s="53"/>
      <c r="BD403" s="53"/>
      <c r="BE403" s="53"/>
      <c r="BF403" s="53"/>
      <c r="BG403" s="53"/>
      <c r="BH403" s="53"/>
      <c r="BI403" s="53"/>
      <c r="BJ403" s="53"/>
      <c r="BK403" s="53"/>
    </row>
    <row r="404" ht="12.75" customHeight="1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  <c r="AB404" s="53"/>
      <c r="AC404" s="53"/>
      <c r="AD404" s="53"/>
      <c r="AE404" s="53"/>
      <c r="AF404" s="53"/>
      <c r="AG404" s="53"/>
      <c r="AH404" s="53"/>
      <c r="AI404" s="53"/>
      <c r="AJ404" s="53"/>
      <c r="AK404" s="53"/>
      <c r="AL404" s="53"/>
      <c r="AM404" s="53"/>
      <c r="AN404" s="53"/>
      <c r="AO404" s="53"/>
      <c r="AP404" s="53"/>
      <c r="AQ404" s="53"/>
      <c r="AR404" s="53"/>
      <c r="AS404" s="53"/>
      <c r="AT404" s="53"/>
      <c r="AU404" s="53"/>
      <c r="AV404" s="53"/>
      <c r="AW404" s="53"/>
      <c r="AX404" s="53"/>
      <c r="AY404" s="53"/>
      <c r="AZ404" s="53"/>
      <c r="BA404" s="53"/>
      <c r="BB404" s="53"/>
      <c r="BC404" s="53"/>
      <c r="BD404" s="53"/>
      <c r="BE404" s="53"/>
      <c r="BF404" s="53"/>
      <c r="BG404" s="53"/>
      <c r="BH404" s="53"/>
      <c r="BI404" s="53"/>
      <c r="BJ404" s="53"/>
      <c r="BK404" s="53"/>
    </row>
    <row r="405" ht="12.75" customHeight="1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  <c r="AE405" s="53"/>
      <c r="AF405" s="53"/>
      <c r="AG405" s="53"/>
      <c r="AH405" s="53"/>
      <c r="AI405" s="53"/>
      <c r="AJ405" s="53"/>
      <c r="AK405" s="53"/>
      <c r="AL405" s="53"/>
      <c r="AM405" s="53"/>
      <c r="AN405" s="53"/>
      <c r="AO405" s="53"/>
      <c r="AP405" s="53"/>
      <c r="AQ405" s="53"/>
      <c r="AR405" s="53"/>
      <c r="AS405" s="53"/>
      <c r="AT405" s="53"/>
      <c r="AU405" s="53"/>
      <c r="AV405" s="53"/>
      <c r="AW405" s="53"/>
      <c r="AX405" s="53"/>
      <c r="AY405" s="53"/>
      <c r="AZ405" s="53"/>
      <c r="BA405" s="53"/>
      <c r="BB405" s="53"/>
      <c r="BC405" s="53"/>
      <c r="BD405" s="53"/>
      <c r="BE405" s="53"/>
      <c r="BF405" s="53"/>
      <c r="BG405" s="53"/>
      <c r="BH405" s="53"/>
      <c r="BI405" s="53"/>
      <c r="BJ405" s="53"/>
      <c r="BK405" s="53"/>
    </row>
    <row r="406" ht="12.75" customHeight="1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  <c r="AI406" s="53"/>
      <c r="AJ406" s="53"/>
      <c r="AK406" s="53"/>
      <c r="AL406" s="53"/>
      <c r="AM406" s="53"/>
      <c r="AN406" s="53"/>
      <c r="AO406" s="53"/>
      <c r="AP406" s="53"/>
      <c r="AQ406" s="53"/>
      <c r="AR406" s="53"/>
      <c r="AS406" s="53"/>
      <c r="AT406" s="53"/>
      <c r="AU406" s="53"/>
      <c r="AV406" s="53"/>
      <c r="AW406" s="53"/>
      <c r="AX406" s="53"/>
      <c r="AY406" s="53"/>
      <c r="AZ406" s="53"/>
      <c r="BA406" s="53"/>
      <c r="BB406" s="53"/>
      <c r="BC406" s="53"/>
      <c r="BD406" s="53"/>
      <c r="BE406" s="53"/>
      <c r="BF406" s="53"/>
      <c r="BG406" s="53"/>
      <c r="BH406" s="53"/>
      <c r="BI406" s="53"/>
      <c r="BJ406" s="53"/>
      <c r="BK406" s="53"/>
    </row>
    <row r="407" ht="12.75" customHeight="1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  <c r="AI407" s="53"/>
      <c r="AJ407" s="53"/>
      <c r="AK407" s="53"/>
      <c r="AL407" s="53"/>
      <c r="AM407" s="53"/>
      <c r="AN407" s="53"/>
      <c r="AO407" s="53"/>
      <c r="AP407" s="53"/>
      <c r="AQ407" s="53"/>
      <c r="AR407" s="53"/>
      <c r="AS407" s="53"/>
      <c r="AT407" s="53"/>
      <c r="AU407" s="53"/>
      <c r="AV407" s="53"/>
      <c r="AW407" s="53"/>
      <c r="AX407" s="53"/>
      <c r="AY407" s="53"/>
      <c r="AZ407" s="53"/>
      <c r="BA407" s="53"/>
      <c r="BB407" s="53"/>
      <c r="BC407" s="53"/>
      <c r="BD407" s="53"/>
      <c r="BE407" s="53"/>
      <c r="BF407" s="53"/>
      <c r="BG407" s="53"/>
      <c r="BH407" s="53"/>
      <c r="BI407" s="53"/>
      <c r="BJ407" s="53"/>
      <c r="BK407" s="53"/>
    </row>
    <row r="408" ht="12.75" customHeight="1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  <c r="AI408" s="53"/>
      <c r="AJ408" s="53"/>
      <c r="AK408" s="53"/>
      <c r="AL408" s="53"/>
      <c r="AM408" s="53"/>
      <c r="AN408" s="53"/>
      <c r="AO408" s="53"/>
      <c r="AP408" s="53"/>
      <c r="AQ408" s="53"/>
      <c r="AR408" s="53"/>
      <c r="AS408" s="53"/>
      <c r="AT408" s="53"/>
      <c r="AU408" s="53"/>
      <c r="AV408" s="53"/>
      <c r="AW408" s="53"/>
      <c r="AX408" s="53"/>
      <c r="AY408" s="53"/>
      <c r="AZ408" s="53"/>
      <c r="BA408" s="53"/>
      <c r="BB408" s="53"/>
      <c r="BC408" s="53"/>
      <c r="BD408" s="53"/>
      <c r="BE408" s="53"/>
      <c r="BF408" s="53"/>
      <c r="BG408" s="53"/>
      <c r="BH408" s="53"/>
      <c r="BI408" s="53"/>
      <c r="BJ408" s="53"/>
      <c r="BK408" s="53"/>
    </row>
    <row r="409" ht="12.75" customHeight="1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53"/>
      <c r="AJ409" s="53"/>
      <c r="AK409" s="53"/>
      <c r="AL409" s="53"/>
      <c r="AM409" s="53"/>
      <c r="AN409" s="53"/>
      <c r="AO409" s="53"/>
      <c r="AP409" s="53"/>
      <c r="AQ409" s="53"/>
      <c r="AR409" s="53"/>
      <c r="AS409" s="53"/>
      <c r="AT409" s="53"/>
      <c r="AU409" s="53"/>
      <c r="AV409" s="53"/>
      <c r="AW409" s="53"/>
      <c r="AX409" s="53"/>
      <c r="AY409" s="53"/>
      <c r="AZ409" s="53"/>
      <c r="BA409" s="53"/>
      <c r="BB409" s="53"/>
      <c r="BC409" s="53"/>
      <c r="BD409" s="53"/>
      <c r="BE409" s="53"/>
      <c r="BF409" s="53"/>
      <c r="BG409" s="53"/>
      <c r="BH409" s="53"/>
      <c r="BI409" s="53"/>
      <c r="BJ409" s="53"/>
      <c r="BK409" s="53"/>
    </row>
    <row r="410" ht="12.75" customHeight="1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53"/>
      <c r="AJ410" s="53"/>
      <c r="AK410" s="53"/>
      <c r="AL410" s="53"/>
      <c r="AM410" s="53"/>
      <c r="AN410" s="53"/>
      <c r="AO410" s="53"/>
      <c r="AP410" s="53"/>
      <c r="AQ410" s="53"/>
      <c r="AR410" s="53"/>
      <c r="AS410" s="53"/>
      <c r="AT410" s="53"/>
      <c r="AU410" s="53"/>
      <c r="AV410" s="53"/>
      <c r="AW410" s="53"/>
      <c r="AX410" s="53"/>
      <c r="AY410" s="53"/>
      <c r="AZ410" s="53"/>
      <c r="BA410" s="53"/>
      <c r="BB410" s="53"/>
      <c r="BC410" s="53"/>
      <c r="BD410" s="53"/>
      <c r="BE410" s="53"/>
      <c r="BF410" s="53"/>
      <c r="BG410" s="53"/>
      <c r="BH410" s="53"/>
      <c r="BI410" s="53"/>
      <c r="BJ410" s="53"/>
      <c r="BK410" s="53"/>
    </row>
    <row r="411" ht="12.75" customHeight="1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53"/>
      <c r="AJ411" s="53"/>
      <c r="AK411" s="53"/>
      <c r="AL411" s="53"/>
      <c r="AM411" s="53"/>
      <c r="AN411" s="53"/>
      <c r="AO411" s="53"/>
      <c r="AP411" s="53"/>
      <c r="AQ411" s="53"/>
      <c r="AR411" s="53"/>
      <c r="AS411" s="53"/>
      <c r="AT411" s="53"/>
      <c r="AU411" s="53"/>
      <c r="AV411" s="53"/>
      <c r="AW411" s="53"/>
      <c r="AX411" s="53"/>
      <c r="AY411" s="53"/>
      <c r="AZ411" s="53"/>
      <c r="BA411" s="53"/>
      <c r="BB411" s="53"/>
      <c r="BC411" s="53"/>
      <c r="BD411" s="53"/>
      <c r="BE411" s="53"/>
      <c r="BF411" s="53"/>
      <c r="BG411" s="53"/>
      <c r="BH411" s="53"/>
      <c r="BI411" s="53"/>
      <c r="BJ411" s="53"/>
      <c r="BK411" s="53"/>
    </row>
    <row r="412" ht="12.75" customHeight="1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53"/>
      <c r="AJ412" s="53"/>
      <c r="AK412" s="53"/>
      <c r="AL412" s="53"/>
      <c r="AM412" s="53"/>
      <c r="AN412" s="53"/>
      <c r="AO412" s="53"/>
      <c r="AP412" s="53"/>
      <c r="AQ412" s="53"/>
      <c r="AR412" s="53"/>
      <c r="AS412" s="53"/>
      <c r="AT412" s="53"/>
      <c r="AU412" s="53"/>
      <c r="AV412" s="53"/>
      <c r="AW412" s="53"/>
      <c r="AX412" s="53"/>
      <c r="AY412" s="53"/>
      <c r="AZ412" s="53"/>
      <c r="BA412" s="53"/>
      <c r="BB412" s="53"/>
      <c r="BC412" s="53"/>
      <c r="BD412" s="53"/>
      <c r="BE412" s="53"/>
      <c r="BF412" s="53"/>
      <c r="BG412" s="53"/>
      <c r="BH412" s="53"/>
      <c r="BI412" s="53"/>
      <c r="BJ412" s="53"/>
      <c r="BK412" s="53"/>
    </row>
    <row r="413" ht="12.75" customHeight="1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53"/>
      <c r="AJ413" s="53"/>
      <c r="AK413" s="53"/>
      <c r="AL413" s="53"/>
      <c r="AM413" s="53"/>
      <c r="AN413" s="53"/>
      <c r="AO413" s="53"/>
      <c r="AP413" s="53"/>
      <c r="AQ413" s="53"/>
      <c r="AR413" s="53"/>
      <c r="AS413" s="53"/>
      <c r="AT413" s="53"/>
      <c r="AU413" s="53"/>
      <c r="AV413" s="53"/>
      <c r="AW413" s="53"/>
      <c r="AX413" s="53"/>
      <c r="AY413" s="53"/>
      <c r="AZ413" s="53"/>
      <c r="BA413" s="53"/>
      <c r="BB413" s="53"/>
      <c r="BC413" s="53"/>
      <c r="BD413" s="53"/>
      <c r="BE413" s="53"/>
      <c r="BF413" s="53"/>
      <c r="BG413" s="53"/>
      <c r="BH413" s="53"/>
      <c r="BI413" s="53"/>
      <c r="BJ413" s="53"/>
      <c r="BK413" s="53"/>
    </row>
    <row r="414" ht="12.75" customHeight="1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53"/>
      <c r="AJ414" s="53"/>
      <c r="AK414" s="53"/>
      <c r="AL414" s="53"/>
      <c r="AM414" s="53"/>
      <c r="AN414" s="53"/>
      <c r="AO414" s="53"/>
      <c r="AP414" s="53"/>
      <c r="AQ414" s="53"/>
      <c r="AR414" s="53"/>
      <c r="AS414" s="53"/>
      <c r="AT414" s="53"/>
      <c r="AU414" s="53"/>
      <c r="AV414" s="53"/>
      <c r="AW414" s="53"/>
      <c r="AX414" s="53"/>
      <c r="AY414" s="53"/>
      <c r="AZ414" s="53"/>
      <c r="BA414" s="53"/>
      <c r="BB414" s="53"/>
      <c r="BC414" s="53"/>
      <c r="BD414" s="53"/>
      <c r="BE414" s="53"/>
      <c r="BF414" s="53"/>
      <c r="BG414" s="53"/>
      <c r="BH414" s="53"/>
      <c r="BI414" s="53"/>
      <c r="BJ414" s="53"/>
      <c r="BK414" s="53"/>
    </row>
    <row r="415" ht="12.75" customHeight="1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53"/>
      <c r="AJ415" s="53"/>
      <c r="AK415" s="53"/>
      <c r="AL415" s="53"/>
      <c r="AM415" s="53"/>
      <c r="AN415" s="53"/>
      <c r="AO415" s="53"/>
      <c r="AP415" s="53"/>
      <c r="AQ415" s="53"/>
      <c r="AR415" s="53"/>
      <c r="AS415" s="53"/>
      <c r="AT415" s="53"/>
      <c r="AU415" s="53"/>
      <c r="AV415" s="53"/>
      <c r="AW415" s="53"/>
      <c r="AX415" s="53"/>
      <c r="AY415" s="53"/>
      <c r="AZ415" s="53"/>
      <c r="BA415" s="53"/>
      <c r="BB415" s="53"/>
      <c r="BC415" s="53"/>
      <c r="BD415" s="53"/>
      <c r="BE415" s="53"/>
      <c r="BF415" s="53"/>
      <c r="BG415" s="53"/>
      <c r="BH415" s="53"/>
      <c r="BI415" s="53"/>
      <c r="BJ415" s="53"/>
      <c r="BK415" s="53"/>
    </row>
    <row r="416" ht="12.75" customHeight="1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53"/>
      <c r="AJ416" s="53"/>
      <c r="AK416" s="53"/>
      <c r="AL416" s="53"/>
      <c r="AM416" s="53"/>
      <c r="AN416" s="53"/>
      <c r="AO416" s="53"/>
      <c r="AP416" s="53"/>
      <c r="AQ416" s="53"/>
      <c r="AR416" s="53"/>
      <c r="AS416" s="53"/>
      <c r="AT416" s="53"/>
      <c r="AU416" s="53"/>
      <c r="AV416" s="53"/>
      <c r="AW416" s="53"/>
      <c r="AX416" s="53"/>
      <c r="AY416" s="53"/>
      <c r="AZ416" s="53"/>
      <c r="BA416" s="53"/>
      <c r="BB416" s="53"/>
      <c r="BC416" s="53"/>
      <c r="BD416" s="53"/>
      <c r="BE416" s="53"/>
      <c r="BF416" s="53"/>
      <c r="BG416" s="53"/>
      <c r="BH416" s="53"/>
      <c r="BI416" s="53"/>
      <c r="BJ416" s="53"/>
      <c r="BK416" s="53"/>
    </row>
    <row r="417" ht="12.75" customHeight="1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53"/>
      <c r="AJ417" s="53"/>
      <c r="AK417" s="53"/>
      <c r="AL417" s="53"/>
      <c r="AM417" s="53"/>
      <c r="AN417" s="53"/>
      <c r="AO417" s="53"/>
      <c r="AP417" s="53"/>
      <c r="AQ417" s="53"/>
      <c r="AR417" s="53"/>
      <c r="AS417" s="53"/>
      <c r="AT417" s="53"/>
      <c r="AU417" s="53"/>
      <c r="AV417" s="53"/>
      <c r="AW417" s="53"/>
      <c r="AX417" s="53"/>
      <c r="AY417" s="53"/>
      <c r="AZ417" s="53"/>
      <c r="BA417" s="53"/>
      <c r="BB417" s="53"/>
      <c r="BC417" s="53"/>
      <c r="BD417" s="53"/>
      <c r="BE417" s="53"/>
      <c r="BF417" s="53"/>
      <c r="BG417" s="53"/>
      <c r="BH417" s="53"/>
      <c r="BI417" s="53"/>
      <c r="BJ417" s="53"/>
      <c r="BK417" s="53"/>
    </row>
    <row r="418" ht="12.75" customHeight="1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3"/>
      <c r="AI418" s="53"/>
      <c r="AJ418" s="53"/>
      <c r="AK418" s="53"/>
      <c r="AL418" s="53"/>
      <c r="AM418" s="53"/>
      <c r="AN418" s="53"/>
      <c r="AO418" s="53"/>
      <c r="AP418" s="53"/>
      <c r="AQ418" s="53"/>
      <c r="AR418" s="53"/>
      <c r="AS418" s="53"/>
      <c r="AT418" s="53"/>
      <c r="AU418" s="53"/>
      <c r="AV418" s="53"/>
      <c r="AW418" s="53"/>
      <c r="AX418" s="53"/>
      <c r="AY418" s="53"/>
      <c r="AZ418" s="53"/>
      <c r="BA418" s="53"/>
      <c r="BB418" s="53"/>
      <c r="BC418" s="53"/>
      <c r="BD418" s="53"/>
      <c r="BE418" s="53"/>
      <c r="BF418" s="53"/>
      <c r="BG418" s="53"/>
      <c r="BH418" s="53"/>
      <c r="BI418" s="53"/>
      <c r="BJ418" s="53"/>
      <c r="BK418" s="53"/>
    </row>
    <row r="419" ht="12.75" customHeight="1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53"/>
      <c r="AJ419" s="53"/>
      <c r="AK419" s="53"/>
      <c r="AL419" s="53"/>
      <c r="AM419" s="53"/>
      <c r="AN419" s="53"/>
      <c r="AO419" s="53"/>
      <c r="AP419" s="53"/>
      <c r="AQ419" s="53"/>
      <c r="AR419" s="53"/>
      <c r="AS419" s="53"/>
      <c r="AT419" s="53"/>
      <c r="AU419" s="53"/>
      <c r="AV419" s="53"/>
      <c r="AW419" s="53"/>
      <c r="AX419" s="53"/>
      <c r="AY419" s="53"/>
      <c r="AZ419" s="53"/>
      <c r="BA419" s="53"/>
      <c r="BB419" s="53"/>
      <c r="BC419" s="53"/>
      <c r="BD419" s="53"/>
      <c r="BE419" s="53"/>
      <c r="BF419" s="53"/>
      <c r="BG419" s="53"/>
      <c r="BH419" s="53"/>
      <c r="BI419" s="53"/>
      <c r="BJ419" s="53"/>
      <c r="BK419" s="53"/>
    </row>
    <row r="420" ht="12.75" customHeight="1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3"/>
      <c r="AI420" s="53"/>
      <c r="AJ420" s="53"/>
      <c r="AK420" s="53"/>
      <c r="AL420" s="53"/>
      <c r="AM420" s="53"/>
      <c r="AN420" s="53"/>
      <c r="AO420" s="53"/>
      <c r="AP420" s="53"/>
      <c r="AQ420" s="53"/>
      <c r="AR420" s="53"/>
      <c r="AS420" s="53"/>
      <c r="AT420" s="53"/>
      <c r="AU420" s="53"/>
      <c r="AV420" s="53"/>
      <c r="AW420" s="53"/>
      <c r="AX420" s="53"/>
      <c r="AY420" s="53"/>
      <c r="AZ420" s="53"/>
      <c r="BA420" s="53"/>
      <c r="BB420" s="53"/>
      <c r="BC420" s="53"/>
      <c r="BD420" s="53"/>
      <c r="BE420" s="53"/>
      <c r="BF420" s="53"/>
      <c r="BG420" s="53"/>
      <c r="BH420" s="53"/>
      <c r="BI420" s="53"/>
      <c r="BJ420" s="53"/>
      <c r="BK420" s="53"/>
    </row>
    <row r="421" ht="12.75" customHeight="1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  <c r="AI421" s="53"/>
      <c r="AJ421" s="53"/>
      <c r="AK421" s="53"/>
      <c r="AL421" s="53"/>
      <c r="AM421" s="53"/>
      <c r="AN421" s="53"/>
      <c r="AO421" s="53"/>
      <c r="AP421" s="53"/>
      <c r="AQ421" s="53"/>
      <c r="AR421" s="53"/>
      <c r="AS421" s="53"/>
      <c r="AT421" s="53"/>
      <c r="AU421" s="53"/>
      <c r="AV421" s="53"/>
      <c r="AW421" s="53"/>
      <c r="AX421" s="53"/>
      <c r="AY421" s="53"/>
      <c r="AZ421" s="53"/>
      <c r="BA421" s="53"/>
      <c r="BB421" s="53"/>
      <c r="BC421" s="53"/>
      <c r="BD421" s="53"/>
      <c r="BE421" s="53"/>
      <c r="BF421" s="53"/>
      <c r="BG421" s="53"/>
      <c r="BH421" s="53"/>
      <c r="BI421" s="53"/>
      <c r="BJ421" s="53"/>
      <c r="BK421" s="53"/>
    </row>
    <row r="422" ht="12.75" customHeight="1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  <c r="AI422" s="53"/>
      <c r="AJ422" s="53"/>
      <c r="AK422" s="53"/>
      <c r="AL422" s="53"/>
      <c r="AM422" s="53"/>
      <c r="AN422" s="53"/>
      <c r="AO422" s="53"/>
      <c r="AP422" s="53"/>
      <c r="AQ422" s="53"/>
      <c r="AR422" s="53"/>
      <c r="AS422" s="53"/>
      <c r="AT422" s="53"/>
      <c r="AU422" s="53"/>
      <c r="AV422" s="53"/>
      <c r="AW422" s="53"/>
      <c r="AX422" s="53"/>
      <c r="AY422" s="53"/>
      <c r="AZ422" s="53"/>
      <c r="BA422" s="53"/>
      <c r="BB422" s="53"/>
      <c r="BC422" s="53"/>
      <c r="BD422" s="53"/>
      <c r="BE422" s="53"/>
      <c r="BF422" s="53"/>
      <c r="BG422" s="53"/>
      <c r="BH422" s="53"/>
      <c r="BI422" s="53"/>
      <c r="BJ422" s="53"/>
      <c r="BK422" s="53"/>
    </row>
    <row r="423" ht="12.75" customHeight="1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3"/>
      <c r="AI423" s="53"/>
      <c r="AJ423" s="53"/>
      <c r="AK423" s="53"/>
      <c r="AL423" s="53"/>
      <c r="AM423" s="53"/>
      <c r="AN423" s="53"/>
      <c r="AO423" s="53"/>
      <c r="AP423" s="53"/>
      <c r="AQ423" s="53"/>
      <c r="AR423" s="53"/>
      <c r="AS423" s="53"/>
      <c r="AT423" s="53"/>
      <c r="AU423" s="53"/>
      <c r="AV423" s="53"/>
      <c r="AW423" s="53"/>
      <c r="AX423" s="53"/>
      <c r="AY423" s="53"/>
      <c r="AZ423" s="53"/>
      <c r="BA423" s="53"/>
      <c r="BB423" s="53"/>
      <c r="BC423" s="53"/>
      <c r="BD423" s="53"/>
      <c r="BE423" s="53"/>
      <c r="BF423" s="53"/>
      <c r="BG423" s="53"/>
      <c r="BH423" s="53"/>
      <c r="BI423" s="53"/>
      <c r="BJ423" s="53"/>
      <c r="BK423" s="53"/>
    </row>
    <row r="424" ht="12.75" customHeight="1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53"/>
      <c r="AJ424" s="53"/>
      <c r="AK424" s="53"/>
      <c r="AL424" s="53"/>
      <c r="AM424" s="53"/>
      <c r="AN424" s="53"/>
      <c r="AO424" s="53"/>
      <c r="AP424" s="53"/>
      <c r="AQ424" s="53"/>
      <c r="AR424" s="53"/>
      <c r="AS424" s="53"/>
      <c r="AT424" s="53"/>
      <c r="AU424" s="53"/>
      <c r="AV424" s="53"/>
      <c r="AW424" s="53"/>
      <c r="AX424" s="53"/>
      <c r="AY424" s="53"/>
      <c r="AZ424" s="53"/>
      <c r="BA424" s="53"/>
      <c r="BB424" s="53"/>
      <c r="BC424" s="53"/>
      <c r="BD424" s="53"/>
      <c r="BE424" s="53"/>
      <c r="BF424" s="53"/>
      <c r="BG424" s="53"/>
      <c r="BH424" s="53"/>
      <c r="BI424" s="53"/>
      <c r="BJ424" s="53"/>
      <c r="BK424" s="53"/>
    </row>
    <row r="425" ht="12.75" customHeight="1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53"/>
      <c r="AJ425" s="53"/>
      <c r="AK425" s="53"/>
      <c r="AL425" s="53"/>
      <c r="AM425" s="53"/>
      <c r="AN425" s="53"/>
      <c r="AO425" s="53"/>
      <c r="AP425" s="53"/>
      <c r="AQ425" s="53"/>
      <c r="AR425" s="53"/>
      <c r="AS425" s="53"/>
      <c r="AT425" s="53"/>
      <c r="AU425" s="53"/>
      <c r="AV425" s="53"/>
      <c r="AW425" s="53"/>
      <c r="AX425" s="53"/>
      <c r="AY425" s="53"/>
      <c r="AZ425" s="53"/>
      <c r="BA425" s="53"/>
      <c r="BB425" s="53"/>
      <c r="BC425" s="53"/>
      <c r="BD425" s="53"/>
      <c r="BE425" s="53"/>
      <c r="BF425" s="53"/>
      <c r="BG425" s="53"/>
      <c r="BH425" s="53"/>
      <c r="BI425" s="53"/>
      <c r="BJ425" s="53"/>
      <c r="BK425" s="53"/>
    </row>
    <row r="426" ht="12.75" customHeight="1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  <c r="AI426" s="53"/>
      <c r="AJ426" s="53"/>
      <c r="AK426" s="53"/>
      <c r="AL426" s="53"/>
      <c r="AM426" s="53"/>
      <c r="AN426" s="53"/>
      <c r="AO426" s="53"/>
      <c r="AP426" s="53"/>
      <c r="AQ426" s="53"/>
      <c r="AR426" s="53"/>
      <c r="AS426" s="53"/>
      <c r="AT426" s="53"/>
      <c r="AU426" s="53"/>
      <c r="AV426" s="53"/>
      <c r="AW426" s="53"/>
      <c r="AX426" s="53"/>
      <c r="AY426" s="53"/>
      <c r="AZ426" s="53"/>
      <c r="BA426" s="53"/>
      <c r="BB426" s="53"/>
      <c r="BC426" s="53"/>
      <c r="BD426" s="53"/>
      <c r="BE426" s="53"/>
      <c r="BF426" s="53"/>
      <c r="BG426" s="53"/>
      <c r="BH426" s="53"/>
      <c r="BI426" s="53"/>
      <c r="BJ426" s="53"/>
      <c r="BK426" s="53"/>
    </row>
    <row r="427" ht="12.75" customHeight="1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  <c r="AH427" s="53"/>
      <c r="AI427" s="53"/>
      <c r="AJ427" s="53"/>
      <c r="AK427" s="53"/>
      <c r="AL427" s="53"/>
      <c r="AM427" s="53"/>
      <c r="AN427" s="53"/>
      <c r="AO427" s="53"/>
      <c r="AP427" s="53"/>
      <c r="AQ427" s="53"/>
      <c r="AR427" s="53"/>
      <c r="AS427" s="53"/>
      <c r="AT427" s="53"/>
      <c r="AU427" s="53"/>
      <c r="AV427" s="53"/>
      <c r="AW427" s="53"/>
      <c r="AX427" s="53"/>
      <c r="AY427" s="53"/>
      <c r="AZ427" s="53"/>
      <c r="BA427" s="53"/>
      <c r="BB427" s="53"/>
      <c r="BC427" s="53"/>
      <c r="BD427" s="53"/>
      <c r="BE427" s="53"/>
      <c r="BF427" s="53"/>
      <c r="BG427" s="53"/>
      <c r="BH427" s="53"/>
      <c r="BI427" s="53"/>
      <c r="BJ427" s="53"/>
      <c r="BK427" s="53"/>
    </row>
    <row r="428" ht="12.75" customHeight="1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  <c r="AD428" s="53"/>
      <c r="AE428" s="53"/>
      <c r="AF428" s="53"/>
      <c r="AG428" s="53"/>
      <c r="AH428" s="53"/>
      <c r="AI428" s="53"/>
      <c r="AJ428" s="53"/>
      <c r="AK428" s="53"/>
      <c r="AL428" s="53"/>
      <c r="AM428" s="53"/>
      <c r="AN428" s="53"/>
      <c r="AO428" s="53"/>
      <c r="AP428" s="53"/>
      <c r="AQ428" s="53"/>
      <c r="AR428" s="53"/>
      <c r="AS428" s="53"/>
      <c r="AT428" s="53"/>
      <c r="AU428" s="53"/>
      <c r="AV428" s="53"/>
      <c r="AW428" s="53"/>
      <c r="AX428" s="53"/>
      <c r="AY428" s="53"/>
      <c r="AZ428" s="53"/>
      <c r="BA428" s="53"/>
      <c r="BB428" s="53"/>
      <c r="BC428" s="53"/>
      <c r="BD428" s="53"/>
      <c r="BE428" s="53"/>
      <c r="BF428" s="53"/>
      <c r="BG428" s="53"/>
      <c r="BH428" s="53"/>
      <c r="BI428" s="53"/>
      <c r="BJ428" s="53"/>
      <c r="BK428" s="53"/>
    </row>
    <row r="429" ht="12.75" customHeight="1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  <c r="AE429" s="53"/>
      <c r="AF429" s="53"/>
      <c r="AG429" s="53"/>
      <c r="AH429" s="53"/>
      <c r="AI429" s="53"/>
      <c r="AJ429" s="53"/>
      <c r="AK429" s="53"/>
      <c r="AL429" s="53"/>
      <c r="AM429" s="53"/>
      <c r="AN429" s="53"/>
      <c r="AO429" s="53"/>
      <c r="AP429" s="53"/>
      <c r="AQ429" s="53"/>
      <c r="AR429" s="53"/>
      <c r="AS429" s="53"/>
      <c r="AT429" s="53"/>
      <c r="AU429" s="53"/>
      <c r="AV429" s="53"/>
      <c r="AW429" s="53"/>
      <c r="AX429" s="53"/>
      <c r="AY429" s="53"/>
      <c r="AZ429" s="53"/>
      <c r="BA429" s="53"/>
      <c r="BB429" s="53"/>
      <c r="BC429" s="53"/>
      <c r="BD429" s="53"/>
      <c r="BE429" s="53"/>
      <c r="BF429" s="53"/>
      <c r="BG429" s="53"/>
      <c r="BH429" s="53"/>
      <c r="BI429" s="53"/>
      <c r="BJ429" s="53"/>
      <c r="BK429" s="53"/>
    </row>
    <row r="430" ht="12.75" customHeight="1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3"/>
      <c r="AH430" s="53"/>
      <c r="AI430" s="53"/>
      <c r="AJ430" s="53"/>
      <c r="AK430" s="53"/>
      <c r="AL430" s="53"/>
      <c r="AM430" s="53"/>
      <c r="AN430" s="53"/>
      <c r="AO430" s="53"/>
      <c r="AP430" s="53"/>
      <c r="AQ430" s="53"/>
      <c r="AR430" s="53"/>
      <c r="AS430" s="53"/>
      <c r="AT430" s="53"/>
      <c r="AU430" s="53"/>
      <c r="AV430" s="53"/>
      <c r="AW430" s="53"/>
      <c r="AX430" s="53"/>
      <c r="AY430" s="53"/>
      <c r="AZ430" s="53"/>
      <c r="BA430" s="53"/>
      <c r="BB430" s="53"/>
      <c r="BC430" s="53"/>
      <c r="BD430" s="53"/>
      <c r="BE430" s="53"/>
      <c r="BF430" s="53"/>
      <c r="BG430" s="53"/>
      <c r="BH430" s="53"/>
      <c r="BI430" s="53"/>
      <c r="BJ430" s="53"/>
      <c r="BK430" s="53"/>
    </row>
    <row r="431" ht="12.75" customHeight="1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  <c r="AE431" s="53"/>
      <c r="AF431" s="53"/>
      <c r="AG431" s="53"/>
      <c r="AH431" s="53"/>
      <c r="AI431" s="53"/>
      <c r="AJ431" s="53"/>
      <c r="AK431" s="53"/>
      <c r="AL431" s="53"/>
      <c r="AM431" s="53"/>
      <c r="AN431" s="53"/>
      <c r="AO431" s="53"/>
      <c r="AP431" s="53"/>
      <c r="AQ431" s="53"/>
      <c r="AR431" s="53"/>
      <c r="AS431" s="53"/>
      <c r="AT431" s="53"/>
      <c r="AU431" s="53"/>
      <c r="AV431" s="53"/>
      <c r="AW431" s="53"/>
      <c r="AX431" s="53"/>
      <c r="AY431" s="53"/>
      <c r="AZ431" s="53"/>
      <c r="BA431" s="53"/>
      <c r="BB431" s="53"/>
      <c r="BC431" s="53"/>
      <c r="BD431" s="53"/>
      <c r="BE431" s="53"/>
      <c r="BF431" s="53"/>
      <c r="BG431" s="53"/>
      <c r="BH431" s="53"/>
      <c r="BI431" s="53"/>
      <c r="BJ431" s="53"/>
      <c r="BK431" s="53"/>
    </row>
    <row r="432" ht="12.75" customHeight="1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  <c r="AD432" s="53"/>
      <c r="AE432" s="53"/>
      <c r="AF432" s="53"/>
      <c r="AG432" s="53"/>
      <c r="AH432" s="53"/>
      <c r="AI432" s="53"/>
      <c r="AJ432" s="53"/>
      <c r="AK432" s="53"/>
      <c r="AL432" s="53"/>
      <c r="AM432" s="53"/>
      <c r="AN432" s="53"/>
      <c r="AO432" s="53"/>
      <c r="AP432" s="53"/>
      <c r="AQ432" s="53"/>
      <c r="AR432" s="53"/>
      <c r="AS432" s="53"/>
      <c r="AT432" s="53"/>
      <c r="AU432" s="53"/>
      <c r="AV432" s="53"/>
      <c r="AW432" s="53"/>
      <c r="AX432" s="53"/>
      <c r="AY432" s="53"/>
      <c r="AZ432" s="53"/>
      <c r="BA432" s="53"/>
      <c r="BB432" s="53"/>
      <c r="BC432" s="53"/>
      <c r="BD432" s="53"/>
      <c r="BE432" s="53"/>
      <c r="BF432" s="53"/>
      <c r="BG432" s="53"/>
      <c r="BH432" s="53"/>
      <c r="BI432" s="53"/>
      <c r="BJ432" s="53"/>
      <c r="BK432" s="53"/>
    </row>
    <row r="433" ht="12.75" customHeight="1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  <c r="AE433" s="53"/>
      <c r="AF433" s="53"/>
      <c r="AG433" s="53"/>
      <c r="AH433" s="53"/>
      <c r="AI433" s="53"/>
      <c r="AJ433" s="53"/>
      <c r="AK433" s="53"/>
      <c r="AL433" s="53"/>
      <c r="AM433" s="53"/>
      <c r="AN433" s="53"/>
      <c r="AO433" s="53"/>
      <c r="AP433" s="53"/>
      <c r="AQ433" s="53"/>
      <c r="AR433" s="53"/>
      <c r="AS433" s="53"/>
      <c r="AT433" s="53"/>
      <c r="AU433" s="53"/>
      <c r="AV433" s="53"/>
      <c r="AW433" s="53"/>
      <c r="AX433" s="53"/>
      <c r="AY433" s="53"/>
      <c r="AZ433" s="53"/>
      <c r="BA433" s="53"/>
      <c r="BB433" s="53"/>
      <c r="BC433" s="53"/>
      <c r="BD433" s="53"/>
      <c r="BE433" s="53"/>
      <c r="BF433" s="53"/>
      <c r="BG433" s="53"/>
      <c r="BH433" s="53"/>
      <c r="BI433" s="53"/>
      <c r="BJ433" s="53"/>
      <c r="BK433" s="53"/>
    </row>
    <row r="434" ht="12.75" customHeight="1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  <c r="AD434" s="53"/>
      <c r="AE434" s="53"/>
      <c r="AF434" s="53"/>
      <c r="AG434" s="53"/>
      <c r="AH434" s="53"/>
      <c r="AI434" s="53"/>
      <c r="AJ434" s="53"/>
      <c r="AK434" s="53"/>
      <c r="AL434" s="53"/>
      <c r="AM434" s="53"/>
      <c r="AN434" s="53"/>
      <c r="AO434" s="53"/>
      <c r="AP434" s="53"/>
      <c r="AQ434" s="53"/>
      <c r="AR434" s="53"/>
      <c r="AS434" s="53"/>
      <c r="AT434" s="53"/>
      <c r="AU434" s="53"/>
      <c r="AV434" s="53"/>
      <c r="AW434" s="53"/>
      <c r="AX434" s="53"/>
      <c r="AY434" s="53"/>
      <c r="AZ434" s="53"/>
      <c r="BA434" s="53"/>
      <c r="BB434" s="53"/>
      <c r="BC434" s="53"/>
      <c r="BD434" s="53"/>
      <c r="BE434" s="53"/>
      <c r="BF434" s="53"/>
      <c r="BG434" s="53"/>
      <c r="BH434" s="53"/>
      <c r="BI434" s="53"/>
      <c r="BJ434" s="53"/>
      <c r="BK434" s="53"/>
    </row>
    <row r="435" ht="12.75" customHeight="1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  <c r="AC435" s="53"/>
      <c r="AD435" s="53"/>
      <c r="AE435" s="53"/>
      <c r="AF435" s="53"/>
      <c r="AG435" s="53"/>
      <c r="AH435" s="53"/>
      <c r="AI435" s="53"/>
      <c r="AJ435" s="53"/>
      <c r="AK435" s="53"/>
      <c r="AL435" s="53"/>
      <c r="AM435" s="53"/>
      <c r="AN435" s="53"/>
      <c r="AO435" s="53"/>
      <c r="AP435" s="53"/>
      <c r="AQ435" s="53"/>
      <c r="AR435" s="53"/>
      <c r="AS435" s="53"/>
      <c r="AT435" s="53"/>
      <c r="AU435" s="53"/>
      <c r="AV435" s="53"/>
      <c r="AW435" s="53"/>
      <c r="AX435" s="53"/>
      <c r="AY435" s="53"/>
      <c r="AZ435" s="53"/>
      <c r="BA435" s="53"/>
      <c r="BB435" s="53"/>
      <c r="BC435" s="53"/>
      <c r="BD435" s="53"/>
      <c r="BE435" s="53"/>
      <c r="BF435" s="53"/>
      <c r="BG435" s="53"/>
      <c r="BH435" s="53"/>
      <c r="BI435" s="53"/>
      <c r="BJ435" s="53"/>
      <c r="BK435" s="53"/>
    </row>
    <row r="436" ht="12.75" customHeight="1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  <c r="AD436" s="53"/>
      <c r="AE436" s="53"/>
      <c r="AF436" s="53"/>
      <c r="AG436" s="53"/>
      <c r="AH436" s="53"/>
      <c r="AI436" s="53"/>
      <c r="AJ436" s="53"/>
      <c r="AK436" s="53"/>
      <c r="AL436" s="53"/>
      <c r="AM436" s="53"/>
      <c r="AN436" s="53"/>
      <c r="AO436" s="53"/>
      <c r="AP436" s="53"/>
      <c r="AQ436" s="53"/>
      <c r="AR436" s="53"/>
      <c r="AS436" s="53"/>
      <c r="AT436" s="53"/>
      <c r="AU436" s="53"/>
      <c r="AV436" s="53"/>
      <c r="AW436" s="53"/>
      <c r="AX436" s="53"/>
      <c r="AY436" s="53"/>
      <c r="AZ436" s="53"/>
      <c r="BA436" s="53"/>
      <c r="BB436" s="53"/>
      <c r="BC436" s="53"/>
      <c r="BD436" s="53"/>
      <c r="BE436" s="53"/>
      <c r="BF436" s="53"/>
      <c r="BG436" s="53"/>
      <c r="BH436" s="53"/>
      <c r="BI436" s="53"/>
      <c r="BJ436" s="53"/>
      <c r="BK436" s="53"/>
    </row>
    <row r="437" ht="12.75" customHeight="1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3"/>
      <c r="AD437" s="53"/>
      <c r="AE437" s="53"/>
      <c r="AF437" s="53"/>
      <c r="AG437" s="53"/>
      <c r="AH437" s="53"/>
      <c r="AI437" s="53"/>
      <c r="AJ437" s="53"/>
      <c r="AK437" s="53"/>
      <c r="AL437" s="53"/>
      <c r="AM437" s="53"/>
      <c r="AN437" s="53"/>
      <c r="AO437" s="53"/>
      <c r="AP437" s="53"/>
      <c r="AQ437" s="53"/>
      <c r="AR437" s="53"/>
      <c r="AS437" s="53"/>
      <c r="AT437" s="53"/>
      <c r="AU437" s="53"/>
      <c r="AV437" s="53"/>
      <c r="AW437" s="53"/>
      <c r="AX437" s="53"/>
      <c r="AY437" s="53"/>
      <c r="AZ437" s="53"/>
      <c r="BA437" s="53"/>
      <c r="BB437" s="53"/>
      <c r="BC437" s="53"/>
      <c r="BD437" s="53"/>
      <c r="BE437" s="53"/>
      <c r="BF437" s="53"/>
      <c r="BG437" s="53"/>
      <c r="BH437" s="53"/>
      <c r="BI437" s="53"/>
      <c r="BJ437" s="53"/>
      <c r="BK437" s="53"/>
    </row>
    <row r="438" ht="12.75" customHeight="1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3"/>
      <c r="AD438" s="53"/>
      <c r="AE438" s="53"/>
      <c r="AF438" s="53"/>
      <c r="AG438" s="53"/>
      <c r="AH438" s="53"/>
      <c r="AI438" s="53"/>
      <c r="AJ438" s="53"/>
      <c r="AK438" s="53"/>
      <c r="AL438" s="53"/>
      <c r="AM438" s="53"/>
      <c r="AN438" s="53"/>
      <c r="AO438" s="53"/>
      <c r="AP438" s="53"/>
      <c r="AQ438" s="53"/>
      <c r="AR438" s="53"/>
      <c r="AS438" s="53"/>
      <c r="AT438" s="53"/>
      <c r="AU438" s="53"/>
      <c r="AV438" s="53"/>
      <c r="AW438" s="53"/>
      <c r="AX438" s="53"/>
      <c r="AY438" s="53"/>
      <c r="AZ438" s="53"/>
      <c r="BA438" s="53"/>
      <c r="BB438" s="53"/>
      <c r="BC438" s="53"/>
      <c r="BD438" s="53"/>
      <c r="BE438" s="53"/>
      <c r="BF438" s="53"/>
      <c r="BG438" s="53"/>
      <c r="BH438" s="53"/>
      <c r="BI438" s="53"/>
      <c r="BJ438" s="53"/>
      <c r="BK438" s="53"/>
    </row>
    <row r="439" ht="12.75" customHeight="1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3"/>
      <c r="AD439" s="53"/>
      <c r="AE439" s="53"/>
      <c r="AF439" s="53"/>
      <c r="AG439" s="53"/>
      <c r="AH439" s="53"/>
      <c r="AI439" s="53"/>
      <c r="AJ439" s="53"/>
      <c r="AK439" s="53"/>
      <c r="AL439" s="53"/>
      <c r="AM439" s="53"/>
      <c r="AN439" s="53"/>
      <c r="AO439" s="53"/>
      <c r="AP439" s="53"/>
      <c r="AQ439" s="53"/>
      <c r="AR439" s="53"/>
      <c r="AS439" s="53"/>
      <c r="AT439" s="53"/>
      <c r="AU439" s="53"/>
      <c r="AV439" s="53"/>
      <c r="AW439" s="53"/>
      <c r="AX439" s="53"/>
      <c r="AY439" s="53"/>
      <c r="AZ439" s="53"/>
      <c r="BA439" s="53"/>
      <c r="BB439" s="53"/>
      <c r="BC439" s="53"/>
      <c r="BD439" s="53"/>
      <c r="BE439" s="53"/>
      <c r="BF439" s="53"/>
      <c r="BG439" s="53"/>
      <c r="BH439" s="53"/>
      <c r="BI439" s="53"/>
      <c r="BJ439" s="53"/>
      <c r="BK439" s="53"/>
    </row>
    <row r="440" ht="12.75" customHeight="1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3"/>
      <c r="AD440" s="53"/>
      <c r="AE440" s="53"/>
      <c r="AF440" s="53"/>
      <c r="AG440" s="53"/>
      <c r="AH440" s="53"/>
      <c r="AI440" s="53"/>
      <c r="AJ440" s="53"/>
      <c r="AK440" s="53"/>
      <c r="AL440" s="53"/>
      <c r="AM440" s="53"/>
      <c r="AN440" s="53"/>
      <c r="AO440" s="53"/>
      <c r="AP440" s="53"/>
      <c r="AQ440" s="53"/>
      <c r="AR440" s="53"/>
      <c r="AS440" s="53"/>
      <c r="AT440" s="53"/>
      <c r="AU440" s="53"/>
      <c r="AV440" s="53"/>
      <c r="AW440" s="53"/>
      <c r="AX440" s="53"/>
      <c r="AY440" s="53"/>
      <c r="AZ440" s="53"/>
      <c r="BA440" s="53"/>
      <c r="BB440" s="53"/>
      <c r="BC440" s="53"/>
      <c r="BD440" s="53"/>
      <c r="BE440" s="53"/>
      <c r="BF440" s="53"/>
      <c r="BG440" s="53"/>
      <c r="BH440" s="53"/>
      <c r="BI440" s="53"/>
      <c r="BJ440" s="53"/>
      <c r="BK440" s="53"/>
    </row>
    <row r="441" ht="12.75" customHeight="1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53"/>
      <c r="AK441" s="53"/>
      <c r="AL441" s="53"/>
      <c r="AM441" s="53"/>
      <c r="AN441" s="53"/>
      <c r="AO441" s="53"/>
      <c r="AP441" s="53"/>
      <c r="AQ441" s="53"/>
      <c r="AR441" s="53"/>
      <c r="AS441" s="53"/>
      <c r="AT441" s="53"/>
      <c r="AU441" s="53"/>
      <c r="AV441" s="53"/>
      <c r="AW441" s="53"/>
      <c r="AX441" s="53"/>
      <c r="AY441" s="53"/>
      <c r="AZ441" s="53"/>
      <c r="BA441" s="53"/>
      <c r="BB441" s="53"/>
      <c r="BC441" s="53"/>
      <c r="BD441" s="53"/>
      <c r="BE441" s="53"/>
      <c r="BF441" s="53"/>
      <c r="BG441" s="53"/>
      <c r="BH441" s="53"/>
      <c r="BI441" s="53"/>
      <c r="BJ441" s="53"/>
      <c r="BK441" s="53"/>
    </row>
    <row r="442" ht="12.75" customHeight="1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3"/>
      <c r="AD442" s="53"/>
      <c r="AE442" s="53"/>
      <c r="AF442" s="53"/>
      <c r="AG442" s="53"/>
      <c r="AH442" s="53"/>
      <c r="AI442" s="53"/>
      <c r="AJ442" s="53"/>
      <c r="AK442" s="53"/>
      <c r="AL442" s="53"/>
      <c r="AM442" s="53"/>
      <c r="AN442" s="53"/>
      <c r="AO442" s="53"/>
      <c r="AP442" s="53"/>
      <c r="AQ442" s="53"/>
      <c r="AR442" s="53"/>
      <c r="AS442" s="53"/>
      <c r="AT442" s="53"/>
      <c r="AU442" s="53"/>
      <c r="AV442" s="53"/>
      <c r="AW442" s="53"/>
      <c r="AX442" s="53"/>
      <c r="AY442" s="53"/>
      <c r="AZ442" s="53"/>
      <c r="BA442" s="53"/>
      <c r="BB442" s="53"/>
      <c r="BC442" s="53"/>
      <c r="BD442" s="53"/>
      <c r="BE442" s="53"/>
      <c r="BF442" s="53"/>
      <c r="BG442" s="53"/>
      <c r="BH442" s="53"/>
      <c r="BI442" s="53"/>
      <c r="BJ442" s="53"/>
      <c r="BK442" s="53"/>
    </row>
    <row r="443" ht="12.75" customHeight="1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3"/>
      <c r="AD443" s="53"/>
      <c r="AE443" s="53"/>
      <c r="AF443" s="53"/>
      <c r="AG443" s="53"/>
      <c r="AH443" s="53"/>
      <c r="AI443" s="53"/>
      <c r="AJ443" s="53"/>
      <c r="AK443" s="53"/>
      <c r="AL443" s="53"/>
      <c r="AM443" s="53"/>
      <c r="AN443" s="53"/>
      <c r="AO443" s="53"/>
      <c r="AP443" s="53"/>
      <c r="AQ443" s="53"/>
      <c r="AR443" s="53"/>
      <c r="AS443" s="53"/>
      <c r="AT443" s="53"/>
      <c r="AU443" s="53"/>
      <c r="AV443" s="53"/>
      <c r="AW443" s="53"/>
      <c r="AX443" s="53"/>
      <c r="AY443" s="53"/>
      <c r="AZ443" s="53"/>
      <c r="BA443" s="53"/>
      <c r="BB443" s="53"/>
      <c r="BC443" s="53"/>
      <c r="BD443" s="53"/>
      <c r="BE443" s="53"/>
      <c r="BF443" s="53"/>
      <c r="BG443" s="53"/>
      <c r="BH443" s="53"/>
      <c r="BI443" s="53"/>
      <c r="BJ443" s="53"/>
      <c r="BK443" s="53"/>
    </row>
    <row r="444" ht="12.75" customHeight="1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3"/>
      <c r="AH444" s="53"/>
      <c r="AI444" s="53"/>
      <c r="AJ444" s="53"/>
      <c r="AK444" s="53"/>
      <c r="AL444" s="53"/>
      <c r="AM444" s="53"/>
      <c r="AN444" s="53"/>
      <c r="AO444" s="53"/>
      <c r="AP444" s="53"/>
      <c r="AQ444" s="53"/>
      <c r="AR444" s="53"/>
      <c r="AS444" s="53"/>
      <c r="AT444" s="53"/>
      <c r="AU444" s="53"/>
      <c r="AV444" s="53"/>
      <c r="AW444" s="53"/>
      <c r="AX444" s="53"/>
      <c r="AY444" s="53"/>
      <c r="AZ444" s="53"/>
      <c r="BA444" s="53"/>
      <c r="BB444" s="53"/>
      <c r="BC444" s="53"/>
      <c r="BD444" s="53"/>
      <c r="BE444" s="53"/>
      <c r="BF444" s="53"/>
      <c r="BG444" s="53"/>
      <c r="BH444" s="53"/>
      <c r="BI444" s="53"/>
      <c r="BJ444" s="53"/>
      <c r="BK444" s="53"/>
    </row>
    <row r="445" ht="12.75" customHeight="1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  <c r="AE445" s="53"/>
      <c r="AF445" s="53"/>
      <c r="AG445" s="53"/>
      <c r="AH445" s="53"/>
      <c r="AI445" s="53"/>
      <c r="AJ445" s="53"/>
      <c r="AK445" s="53"/>
      <c r="AL445" s="53"/>
      <c r="AM445" s="53"/>
      <c r="AN445" s="53"/>
      <c r="AO445" s="53"/>
      <c r="AP445" s="53"/>
      <c r="AQ445" s="53"/>
      <c r="AR445" s="53"/>
      <c r="AS445" s="53"/>
      <c r="AT445" s="53"/>
      <c r="AU445" s="53"/>
      <c r="AV445" s="53"/>
      <c r="AW445" s="53"/>
      <c r="AX445" s="53"/>
      <c r="AY445" s="53"/>
      <c r="AZ445" s="53"/>
      <c r="BA445" s="53"/>
      <c r="BB445" s="53"/>
      <c r="BC445" s="53"/>
      <c r="BD445" s="53"/>
      <c r="BE445" s="53"/>
      <c r="BF445" s="53"/>
      <c r="BG445" s="53"/>
      <c r="BH445" s="53"/>
      <c r="BI445" s="53"/>
      <c r="BJ445" s="53"/>
      <c r="BK445" s="53"/>
    </row>
    <row r="446" ht="12.75" customHeight="1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3"/>
      <c r="AH446" s="53"/>
      <c r="AI446" s="53"/>
      <c r="AJ446" s="53"/>
      <c r="AK446" s="53"/>
      <c r="AL446" s="53"/>
      <c r="AM446" s="53"/>
      <c r="AN446" s="53"/>
      <c r="AO446" s="53"/>
      <c r="AP446" s="53"/>
      <c r="AQ446" s="53"/>
      <c r="AR446" s="53"/>
      <c r="AS446" s="53"/>
      <c r="AT446" s="53"/>
      <c r="AU446" s="53"/>
      <c r="AV446" s="53"/>
      <c r="AW446" s="53"/>
      <c r="AX446" s="53"/>
      <c r="AY446" s="53"/>
      <c r="AZ446" s="53"/>
      <c r="BA446" s="53"/>
      <c r="BB446" s="53"/>
      <c r="BC446" s="53"/>
      <c r="BD446" s="53"/>
      <c r="BE446" s="53"/>
      <c r="BF446" s="53"/>
      <c r="BG446" s="53"/>
      <c r="BH446" s="53"/>
      <c r="BI446" s="53"/>
      <c r="BJ446" s="53"/>
      <c r="BK446" s="53"/>
    </row>
    <row r="447" ht="12.75" customHeight="1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3"/>
      <c r="AH447" s="53"/>
      <c r="AI447" s="53"/>
      <c r="AJ447" s="53"/>
      <c r="AK447" s="53"/>
      <c r="AL447" s="53"/>
      <c r="AM447" s="53"/>
      <c r="AN447" s="53"/>
      <c r="AO447" s="53"/>
      <c r="AP447" s="53"/>
      <c r="AQ447" s="53"/>
      <c r="AR447" s="53"/>
      <c r="AS447" s="53"/>
      <c r="AT447" s="53"/>
      <c r="AU447" s="53"/>
      <c r="AV447" s="53"/>
      <c r="AW447" s="53"/>
      <c r="AX447" s="53"/>
      <c r="AY447" s="53"/>
      <c r="AZ447" s="53"/>
      <c r="BA447" s="53"/>
      <c r="BB447" s="53"/>
      <c r="BC447" s="53"/>
      <c r="BD447" s="53"/>
      <c r="BE447" s="53"/>
      <c r="BF447" s="53"/>
      <c r="BG447" s="53"/>
      <c r="BH447" s="53"/>
      <c r="BI447" s="53"/>
      <c r="BJ447" s="53"/>
      <c r="BK447" s="53"/>
    </row>
    <row r="448" ht="12.75" customHeight="1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  <c r="AD448" s="53"/>
      <c r="AE448" s="53"/>
      <c r="AF448" s="53"/>
      <c r="AG448" s="53"/>
      <c r="AH448" s="53"/>
      <c r="AI448" s="53"/>
      <c r="AJ448" s="53"/>
      <c r="AK448" s="53"/>
      <c r="AL448" s="53"/>
      <c r="AM448" s="53"/>
      <c r="AN448" s="53"/>
      <c r="AO448" s="53"/>
      <c r="AP448" s="53"/>
      <c r="AQ448" s="53"/>
      <c r="AR448" s="53"/>
      <c r="AS448" s="53"/>
      <c r="AT448" s="53"/>
      <c r="AU448" s="53"/>
      <c r="AV448" s="53"/>
      <c r="AW448" s="53"/>
      <c r="AX448" s="53"/>
      <c r="AY448" s="53"/>
      <c r="AZ448" s="53"/>
      <c r="BA448" s="53"/>
      <c r="BB448" s="53"/>
      <c r="BC448" s="53"/>
      <c r="BD448" s="53"/>
      <c r="BE448" s="53"/>
      <c r="BF448" s="53"/>
      <c r="BG448" s="53"/>
      <c r="BH448" s="53"/>
      <c r="BI448" s="53"/>
      <c r="BJ448" s="53"/>
      <c r="BK448" s="53"/>
    </row>
    <row r="449" ht="12.75" customHeight="1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  <c r="AD449" s="53"/>
      <c r="AE449" s="53"/>
      <c r="AF449" s="53"/>
      <c r="AG449" s="53"/>
      <c r="AH449" s="53"/>
      <c r="AI449" s="53"/>
      <c r="AJ449" s="53"/>
      <c r="AK449" s="53"/>
      <c r="AL449" s="53"/>
      <c r="AM449" s="53"/>
      <c r="AN449" s="53"/>
      <c r="AO449" s="53"/>
      <c r="AP449" s="53"/>
      <c r="AQ449" s="53"/>
      <c r="AR449" s="53"/>
      <c r="AS449" s="53"/>
      <c r="AT449" s="53"/>
      <c r="AU449" s="53"/>
      <c r="AV449" s="53"/>
      <c r="AW449" s="53"/>
      <c r="AX449" s="53"/>
      <c r="AY449" s="53"/>
      <c r="AZ449" s="53"/>
      <c r="BA449" s="53"/>
      <c r="BB449" s="53"/>
      <c r="BC449" s="53"/>
      <c r="BD449" s="53"/>
      <c r="BE449" s="53"/>
      <c r="BF449" s="53"/>
      <c r="BG449" s="53"/>
      <c r="BH449" s="53"/>
      <c r="BI449" s="53"/>
      <c r="BJ449" s="53"/>
      <c r="BK449" s="53"/>
    </row>
    <row r="450" ht="12.75" customHeight="1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  <c r="AD450" s="53"/>
      <c r="AE450" s="53"/>
      <c r="AF450" s="53"/>
      <c r="AG450" s="53"/>
      <c r="AH450" s="53"/>
      <c r="AI450" s="53"/>
      <c r="AJ450" s="53"/>
      <c r="AK450" s="53"/>
      <c r="AL450" s="53"/>
      <c r="AM450" s="53"/>
      <c r="AN450" s="53"/>
      <c r="AO450" s="53"/>
      <c r="AP450" s="53"/>
      <c r="AQ450" s="53"/>
      <c r="AR450" s="53"/>
      <c r="AS450" s="53"/>
      <c r="AT450" s="53"/>
      <c r="AU450" s="53"/>
      <c r="AV450" s="53"/>
      <c r="AW450" s="53"/>
      <c r="AX450" s="53"/>
      <c r="AY450" s="53"/>
      <c r="AZ450" s="53"/>
      <c r="BA450" s="53"/>
      <c r="BB450" s="53"/>
      <c r="BC450" s="53"/>
      <c r="BD450" s="53"/>
      <c r="BE450" s="53"/>
      <c r="BF450" s="53"/>
      <c r="BG450" s="53"/>
      <c r="BH450" s="53"/>
      <c r="BI450" s="53"/>
      <c r="BJ450" s="53"/>
      <c r="BK450" s="53"/>
    </row>
    <row r="451" ht="12.75" customHeight="1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  <c r="AT451" s="53"/>
      <c r="AU451" s="53"/>
      <c r="AV451" s="53"/>
      <c r="AW451" s="53"/>
      <c r="AX451" s="53"/>
      <c r="AY451" s="53"/>
      <c r="AZ451" s="53"/>
      <c r="BA451" s="53"/>
      <c r="BB451" s="53"/>
      <c r="BC451" s="53"/>
      <c r="BD451" s="53"/>
      <c r="BE451" s="53"/>
      <c r="BF451" s="53"/>
      <c r="BG451" s="53"/>
      <c r="BH451" s="53"/>
      <c r="BI451" s="53"/>
      <c r="BJ451" s="53"/>
      <c r="BK451" s="53"/>
    </row>
    <row r="452" ht="12.75" customHeight="1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F452" s="53"/>
      <c r="AG452" s="53"/>
      <c r="AH452" s="53"/>
      <c r="AI452" s="53"/>
      <c r="AJ452" s="53"/>
      <c r="AK452" s="53"/>
      <c r="AL452" s="53"/>
      <c r="AM452" s="53"/>
      <c r="AN452" s="53"/>
      <c r="AO452" s="53"/>
      <c r="AP452" s="53"/>
      <c r="AQ452" s="53"/>
      <c r="AR452" s="53"/>
      <c r="AS452" s="53"/>
      <c r="AT452" s="53"/>
      <c r="AU452" s="53"/>
      <c r="AV452" s="53"/>
      <c r="AW452" s="53"/>
      <c r="AX452" s="53"/>
      <c r="AY452" s="53"/>
      <c r="AZ452" s="53"/>
      <c r="BA452" s="53"/>
      <c r="BB452" s="53"/>
      <c r="BC452" s="53"/>
      <c r="BD452" s="53"/>
      <c r="BE452" s="53"/>
      <c r="BF452" s="53"/>
      <c r="BG452" s="53"/>
      <c r="BH452" s="53"/>
      <c r="BI452" s="53"/>
      <c r="BJ452" s="53"/>
      <c r="BK452" s="53"/>
    </row>
    <row r="453" ht="12.75" customHeight="1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  <c r="AE453" s="53"/>
      <c r="AF453" s="53"/>
      <c r="AG453" s="53"/>
      <c r="AH453" s="53"/>
      <c r="AI453" s="53"/>
      <c r="AJ453" s="53"/>
      <c r="AK453" s="53"/>
      <c r="AL453" s="53"/>
      <c r="AM453" s="53"/>
      <c r="AN453" s="53"/>
      <c r="AO453" s="53"/>
      <c r="AP453" s="53"/>
      <c r="AQ453" s="53"/>
      <c r="AR453" s="53"/>
      <c r="AS453" s="53"/>
      <c r="AT453" s="53"/>
      <c r="AU453" s="53"/>
      <c r="AV453" s="53"/>
      <c r="AW453" s="53"/>
      <c r="AX453" s="53"/>
      <c r="AY453" s="53"/>
      <c r="AZ453" s="53"/>
      <c r="BA453" s="53"/>
      <c r="BB453" s="53"/>
      <c r="BC453" s="53"/>
      <c r="BD453" s="53"/>
      <c r="BE453" s="53"/>
      <c r="BF453" s="53"/>
      <c r="BG453" s="53"/>
      <c r="BH453" s="53"/>
      <c r="BI453" s="53"/>
      <c r="BJ453" s="53"/>
      <c r="BK453" s="53"/>
    </row>
    <row r="454" ht="12.75" customHeight="1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  <c r="AE454" s="53"/>
      <c r="AF454" s="53"/>
      <c r="AG454" s="53"/>
      <c r="AH454" s="53"/>
      <c r="AI454" s="53"/>
      <c r="AJ454" s="53"/>
      <c r="AK454" s="53"/>
      <c r="AL454" s="53"/>
      <c r="AM454" s="53"/>
      <c r="AN454" s="53"/>
      <c r="AO454" s="53"/>
      <c r="AP454" s="53"/>
      <c r="AQ454" s="53"/>
      <c r="AR454" s="53"/>
      <c r="AS454" s="53"/>
      <c r="AT454" s="53"/>
      <c r="AU454" s="53"/>
      <c r="AV454" s="53"/>
      <c r="AW454" s="53"/>
      <c r="AX454" s="53"/>
      <c r="AY454" s="53"/>
      <c r="AZ454" s="53"/>
      <c r="BA454" s="53"/>
      <c r="BB454" s="53"/>
      <c r="BC454" s="53"/>
      <c r="BD454" s="53"/>
      <c r="BE454" s="53"/>
      <c r="BF454" s="53"/>
      <c r="BG454" s="53"/>
      <c r="BH454" s="53"/>
      <c r="BI454" s="53"/>
      <c r="BJ454" s="53"/>
      <c r="BK454" s="53"/>
    </row>
    <row r="455" ht="12.75" customHeight="1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53"/>
      <c r="AE455" s="53"/>
      <c r="AF455" s="53"/>
      <c r="AG455" s="53"/>
      <c r="AH455" s="53"/>
      <c r="AI455" s="53"/>
      <c r="AJ455" s="53"/>
      <c r="AK455" s="53"/>
      <c r="AL455" s="53"/>
      <c r="AM455" s="53"/>
      <c r="AN455" s="53"/>
      <c r="AO455" s="53"/>
      <c r="AP455" s="53"/>
      <c r="AQ455" s="53"/>
      <c r="AR455" s="53"/>
      <c r="AS455" s="53"/>
      <c r="AT455" s="53"/>
      <c r="AU455" s="53"/>
      <c r="AV455" s="53"/>
      <c r="AW455" s="53"/>
      <c r="AX455" s="53"/>
      <c r="AY455" s="53"/>
      <c r="AZ455" s="53"/>
      <c r="BA455" s="53"/>
      <c r="BB455" s="53"/>
      <c r="BC455" s="53"/>
      <c r="BD455" s="53"/>
      <c r="BE455" s="53"/>
      <c r="BF455" s="53"/>
      <c r="BG455" s="53"/>
      <c r="BH455" s="53"/>
      <c r="BI455" s="53"/>
      <c r="BJ455" s="53"/>
      <c r="BK455" s="53"/>
    </row>
    <row r="456" ht="12.75" customHeight="1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3"/>
      <c r="AH456" s="53"/>
      <c r="AI456" s="53"/>
      <c r="AJ456" s="53"/>
      <c r="AK456" s="53"/>
      <c r="AL456" s="53"/>
      <c r="AM456" s="53"/>
      <c r="AN456" s="53"/>
      <c r="AO456" s="53"/>
      <c r="AP456" s="53"/>
      <c r="AQ456" s="53"/>
      <c r="AR456" s="53"/>
      <c r="AS456" s="53"/>
      <c r="AT456" s="53"/>
      <c r="AU456" s="53"/>
      <c r="AV456" s="53"/>
      <c r="AW456" s="53"/>
      <c r="AX456" s="53"/>
      <c r="AY456" s="53"/>
      <c r="AZ456" s="53"/>
      <c r="BA456" s="53"/>
      <c r="BB456" s="53"/>
      <c r="BC456" s="53"/>
      <c r="BD456" s="53"/>
      <c r="BE456" s="53"/>
      <c r="BF456" s="53"/>
      <c r="BG456" s="53"/>
      <c r="BH456" s="53"/>
      <c r="BI456" s="53"/>
      <c r="BJ456" s="53"/>
      <c r="BK456" s="53"/>
    </row>
    <row r="457" ht="12.75" customHeight="1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3"/>
      <c r="AH457" s="53"/>
      <c r="AI457" s="53"/>
      <c r="AJ457" s="53"/>
      <c r="AK457" s="53"/>
      <c r="AL457" s="53"/>
      <c r="AM457" s="53"/>
      <c r="AN457" s="53"/>
      <c r="AO457" s="53"/>
      <c r="AP457" s="53"/>
      <c r="AQ457" s="53"/>
      <c r="AR457" s="53"/>
      <c r="AS457" s="53"/>
      <c r="AT457" s="53"/>
      <c r="AU457" s="53"/>
      <c r="AV457" s="53"/>
      <c r="AW457" s="53"/>
      <c r="AX457" s="53"/>
      <c r="AY457" s="53"/>
      <c r="AZ457" s="53"/>
      <c r="BA457" s="53"/>
      <c r="BB457" s="53"/>
      <c r="BC457" s="53"/>
      <c r="BD457" s="53"/>
      <c r="BE457" s="53"/>
      <c r="BF457" s="53"/>
      <c r="BG457" s="53"/>
      <c r="BH457" s="53"/>
      <c r="BI457" s="53"/>
      <c r="BJ457" s="53"/>
      <c r="BK457" s="53"/>
    </row>
    <row r="458" ht="12.75" customHeight="1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  <c r="AD458" s="53"/>
      <c r="AE458" s="53"/>
      <c r="AF458" s="53"/>
      <c r="AG458" s="53"/>
      <c r="AH458" s="53"/>
      <c r="AI458" s="53"/>
      <c r="AJ458" s="53"/>
      <c r="AK458" s="53"/>
      <c r="AL458" s="53"/>
      <c r="AM458" s="53"/>
      <c r="AN458" s="53"/>
      <c r="AO458" s="53"/>
      <c r="AP458" s="53"/>
      <c r="AQ458" s="53"/>
      <c r="AR458" s="53"/>
      <c r="AS458" s="53"/>
      <c r="AT458" s="53"/>
      <c r="AU458" s="53"/>
      <c r="AV458" s="53"/>
      <c r="AW458" s="53"/>
      <c r="AX458" s="53"/>
      <c r="AY458" s="53"/>
      <c r="AZ458" s="53"/>
      <c r="BA458" s="53"/>
      <c r="BB458" s="53"/>
      <c r="BC458" s="53"/>
      <c r="BD458" s="53"/>
      <c r="BE458" s="53"/>
      <c r="BF458" s="53"/>
      <c r="BG458" s="53"/>
      <c r="BH458" s="53"/>
      <c r="BI458" s="53"/>
      <c r="BJ458" s="53"/>
      <c r="BK458" s="53"/>
    </row>
    <row r="459" ht="12.75" customHeight="1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  <c r="AJ459" s="53"/>
      <c r="AK459" s="53"/>
      <c r="AL459" s="53"/>
      <c r="AM459" s="53"/>
      <c r="AN459" s="53"/>
      <c r="AO459" s="53"/>
      <c r="AP459" s="53"/>
      <c r="AQ459" s="53"/>
      <c r="AR459" s="53"/>
      <c r="AS459" s="53"/>
      <c r="AT459" s="53"/>
      <c r="AU459" s="53"/>
      <c r="AV459" s="53"/>
      <c r="AW459" s="53"/>
      <c r="AX459" s="53"/>
      <c r="AY459" s="53"/>
      <c r="AZ459" s="53"/>
      <c r="BA459" s="53"/>
      <c r="BB459" s="53"/>
      <c r="BC459" s="53"/>
      <c r="BD459" s="53"/>
      <c r="BE459" s="53"/>
      <c r="BF459" s="53"/>
      <c r="BG459" s="53"/>
      <c r="BH459" s="53"/>
      <c r="BI459" s="53"/>
      <c r="BJ459" s="53"/>
      <c r="BK459" s="53"/>
    </row>
    <row r="460" ht="12.75" customHeight="1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  <c r="AE460" s="53"/>
      <c r="AF460" s="53"/>
      <c r="AG460" s="53"/>
      <c r="AH460" s="53"/>
      <c r="AI460" s="53"/>
      <c r="AJ460" s="53"/>
      <c r="AK460" s="53"/>
      <c r="AL460" s="53"/>
      <c r="AM460" s="53"/>
      <c r="AN460" s="53"/>
      <c r="AO460" s="53"/>
      <c r="AP460" s="53"/>
      <c r="AQ460" s="53"/>
      <c r="AR460" s="53"/>
      <c r="AS460" s="53"/>
      <c r="AT460" s="53"/>
      <c r="AU460" s="53"/>
      <c r="AV460" s="53"/>
      <c r="AW460" s="53"/>
      <c r="AX460" s="53"/>
      <c r="AY460" s="53"/>
      <c r="AZ460" s="53"/>
      <c r="BA460" s="53"/>
      <c r="BB460" s="53"/>
      <c r="BC460" s="53"/>
      <c r="BD460" s="53"/>
      <c r="BE460" s="53"/>
      <c r="BF460" s="53"/>
      <c r="BG460" s="53"/>
      <c r="BH460" s="53"/>
      <c r="BI460" s="53"/>
      <c r="BJ460" s="53"/>
      <c r="BK460" s="53"/>
    </row>
    <row r="461" ht="12.75" customHeight="1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  <c r="AD461" s="53"/>
      <c r="AE461" s="53"/>
      <c r="AF461" s="53"/>
      <c r="AG461" s="53"/>
      <c r="AH461" s="53"/>
      <c r="AI461" s="53"/>
      <c r="AJ461" s="53"/>
      <c r="AK461" s="53"/>
      <c r="AL461" s="53"/>
      <c r="AM461" s="53"/>
      <c r="AN461" s="53"/>
      <c r="AO461" s="53"/>
      <c r="AP461" s="53"/>
      <c r="AQ461" s="53"/>
      <c r="AR461" s="53"/>
      <c r="AS461" s="53"/>
      <c r="AT461" s="53"/>
      <c r="AU461" s="53"/>
      <c r="AV461" s="53"/>
      <c r="AW461" s="53"/>
      <c r="AX461" s="53"/>
      <c r="AY461" s="53"/>
      <c r="AZ461" s="53"/>
      <c r="BA461" s="53"/>
      <c r="BB461" s="53"/>
      <c r="BC461" s="53"/>
      <c r="BD461" s="53"/>
      <c r="BE461" s="53"/>
      <c r="BF461" s="53"/>
      <c r="BG461" s="53"/>
      <c r="BH461" s="53"/>
      <c r="BI461" s="53"/>
      <c r="BJ461" s="53"/>
      <c r="BK461" s="53"/>
    </row>
    <row r="462" ht="12.75" customHeight="1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  <c r="AD462" s="53"/>
      <c r="AE462" s="53"/>
      <c r="AF462" s="53"/>
      <c r="AG462" s="53"/>
      <c r="AH462" s="53"/>
      <c r="AI462" s="53"/>
      <c r="AJ462" s="53"/>
      <c r="AK462" s="53"/>
      <c r="AL462" s="53"/>
      <c r="AM462" s="53"/>
      <c r="AN462" s="53"/>
      <c r="AO462" s="53"/>
      <c r="AP462" s="53"/>
      <c r="AQ462" s="53"/>
      <c r="AR462" s="53"/>
      <c r="AS462" s="53"/>
      <c r="AT462" s="53"/>
      <c r="AU462" s="53"/>
      <c r="AV462" s="53"/>
      <c r="AW462" s="53"/>
      <c r="AX462" s="53"/>
      <c r="AY462" s="53"/>
      <c r="AZ462" s="53"/>
      <c r="BA462" s="53"/>
      <c r="BB462" s="53"/>
      <c r="BC462" s="53"/>
      <c r="BD462" s="53"/>
      <c r="BE462" s="53"/>
      <c r="BF462" s="53"/>
      <c r="BG462" s="53"/>
      <c r="BH462" s="53"/>
      <c r="BI462" s="53"/>
      <c r="BJ462" s="53"/>
      <c r="BK462" s="53"/>
    </row>
    <row r="463" ht="12.75" customHeight="1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3"/>
      <c r="AD463" s="53"/>
      <c r="AE463" s="53"/>
      <c r="AF463" s="53"/>
      <c r="AG463" s="53"/>
      <c r="AH463" s="53"/>
      <c r="AI463" s="53"/>
      <c r="AJ463" s="53"/>
      <c r="AK463" s="53"/>
      <c r="AL463" s="53"/>
      <c r="AM463" s="53"/>
      <c r="AN463" s="53"/>
      <c r="AO463" s="53"/>
      <c r="AP463" s="53"/>
      <c r="AQ463" s="53"/>
      <c r="AR463" s="53"/>
      <c r="AS463" s="53"/>
      <c r="AT463" s="53"/>
      <c r="AU463" s="53"/>
      <c r="AV463" s="53"/>
      <c r="AW463" s="53"/>
      <c r="AX463" s="53"/>
      <c r="AY463" s="53"/>
      <c r="AZ463" s="53"/>
      <c r="BA463" s="53"/>
      <c r="BB463" s="53"/>
      <c r="BC463" s="53"/>
      <c r="BD463" s="53"/>
      <c r="BE463" s="53"/>
      <c r="BF463" s="53"/>
      <c r="BG463" s="53"/>
      <c r="BH463" s="53"/>
      <c r="BI463" s="53"/>
      <c r="BJ463" s="53"/>
      <c r="BK463" s="53"/>
    </row>
    <row r="464" ht="12.75" customHeight="1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3"/>
      <c r="AH464" s="53"/>
      <c r="AI464" s="53"/>
      <c r="AJ464" s="53"/>
      <c r="AK464" s="53"/>
      <c r="AL464" s="53"/>
      <c r="AM464" s="53"/>
      <c r="AN464" s="53"/>
      <c r="AO464" s="53"/>
      <c r="AP464" s="53"/>
      <c r="AQ464" s="53"/>
      <c r="AR464" s="53"/>
      <c r="AS464" s="53"/>
      <c r="AT464" s="53"/>
      <c r="AU464" s="53"/>
      <c r="AV464" s="53"/>
      <c r="AW464" s="53"/>
      <c r="AX464" s="53"/>
      <c r="AY464" s="53"/>
      <c r="AZ464" s="53"/>
      <c r="BA464" s="53"/>
      <c r="BB464" s="53"/>
      <c r="BC464" s="53"/>
      <c r="BD464" s="53"/>
      <c r="BE464" s="53"/>
      <c r="BF464" s="53"/>
      <c r="BG464" s="53"/>
      <c r="BH464" s="53"/>
      <c r="BI464" s="53"/>
      <c r="BJ464" s="53"/>
      <c r="BK464" s="53"/>
    </row>
    <row r="465" ht="12.75" customHeight="1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3"/>
      <c r="AH465" s="53"/>
      <c r="AI465" s="53"/>
      <c r="AJ465" s="53"/>
      <c r="AK465" s="53"/>
      <c r="AL465" s="53"/>
      <c r="AM465" s="53"/>
      <c r="AN465" s="53"/>
      <c r="AO465" s="53"/>
      <c r="AP465" s="53"/>
      <c r="AQ465" s="53"/>
      <c r="AR465" s="53"/>
      <c r="AS465" s="53"/>
      <c r="AT465" s="53"/>
      <c r="AU465" s="53"/>
      <c r="AV465" s="53"/>
      <c r="AW465" s="53"/>
      <c r="AX465" s="53"/>
      <c r="AY465" s="53"/>
      <c r="AZ465" s="53"/>
      <c r="BA465" s="53"/>
      <c r="BB465" s="53"/>
      <c r="BC465" s="53"/>
      <c r="BD465" s="53"/>
      <c r="BE465" s="53"/>
      <c r="BF465" s="53"/>
      <c r="BG465" s="53"/>
      <c r="BH465" s="53"/>
      <c r="BI465" s="53"/>
      <c r="BJ465" s="53"/>
      <c r="BK465" s="53"/>
    </row>
    <row r="466" ht="12.75" customHeight="1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3"/>
      <c r="AH466" s="53"/>
      <c r="AI466" s="53"/>
      <c r="AJ466" s="53"/>
      <c r="AK466" s="53"/>
      <c r="AL466" s="53"/>
      <c r="AM466" s="53"/>
      <c r="AN466" s="53"/>
      <c r="AO466" s="53"/>
      <c r="AP466" s="53"/>
      <c r="AQ466" s="53"/>
      <c r="AR466" s="53"/>
      <c r="AS466" s="53"/>
      <c r="AT466" s="53"/>
      <c r="AU466" s="53"/>
      <c r="AV466" s="53"/>
      <c r="AW466" s="53"/>
      <c r="AX466" s="53"/>
      <c r="AY466" s="53"/>
      <c r="AZ466" s="53"/>
      <c r="BA466" s="53"/>
      <c r="BB466" s="53"/>
      <c r="BC466" s="53"/>
      <c r="BD466" s="53"/>
      <c r="BE466" s="53"/>
      <c r="BF466" s="53"/>
      <c r="BG466" s="53"/>
      <c r="BH466" s="53"/>
      <c r="BI466" s="53"/>
      <c r="BJ466" s="53"/>
      <c r="BK466" s="53"/>
    </row>
    <row r="467" ht="12.75" customHeight="1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3"/>
      <c r="AH467" s="53"/>
      <c r="AI467" s="53"/>
      <c r="AJ467" s="53"/>
      <c r="AK467" s="53"/>
      <c r="AL467" s="53"/>
      <c r="AM467" s="53"/>
      <c r="AN467" s="53"/>
      <c r="AO467" s="53"/>
      <c r="AP467" s="53"/>
      <c r="AQ467" s="53"/>
      <c r="AR467" s="53"/>
      <c r="AS467" s="53"/>
      <c r="AT467" s="53"/>
      <c r="AU467" s="53"/>
      <c r="AV467" s="53"/>
      <c r="AW467" s="53"/>
      <c r="AX467" s="53"/>
      <c r="AY467" s="53"/>
      <c r="AZ467" s="53"/>
      <c r="BA467" s="53"/>
      <c r="BB467" s="53"/>
      <c r="BC467" s="53"/>
      <c r="BD467" s="53"/>
      <c r="BE467" s="53"/>
      <c r="BF467" s="53"/>
      <c r="BG467" s="53"/>
      <c r="BH467" s="53"/>
      <c r="BI467" s="53"/>
      <c r="BJ467" s="53"/>
      <c r="BK467" s="53"/>
    </row>
    <row r="468" ht="12.75" customHeight="1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  <c r="AD468" s="53"/>
      <c r="AE468" s="53"/>
      <c r="AF468" s="53"/>
      <c r="AG468" s="53"/>
      <c r="AH468" s="53"/>
      <c r="AI468" s="53"/>
      <c r="AJ468" s="53"/>
      <c r="AK468" s="53"/>
      <c r="AL468" s="53"/>
      <c r="AM468" s="53"/>
      <c r="AN468" s="53"/>
      <c r="AO468" s="53"/>
      <c r="AP468" s="53"/>
      <c r="AQ468" s="53"/>
      <c r="AR468" s="53"/>
      <c r="AS468" s="53"/>
      <c r="AT468" s="53"/>
      <c r="AU468" s="53"/>
      <c r="AV468" s="53"/>
      <c r="AW468" s="53"/>
      <c r="AX468" s="53"/>
      <c r="AY468" s="53"/>
      <c r="AZ468" s="53"/>
      <c r="BA468" s="53"/>
      <c r="BB468" s="53"/>
      <c r="BC468" s="53"/>
      <c r="BD468" s="53"/>
      <c r="BE468" s="53"/>
      <c r="BF468" s="53"/>
      <c r="BG468" s="53"/>
      <c r="BH468" s="53"/>
      <c r="BI468" s="53"/>
      <c r="BJ468" s="53"/>
      <c r="BK468" s="53"/>
    </row>
    <row r="469" ht="12.75" customHeight="1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  <c r="AD469" s="53"/>
      <c r="AE469" s="53"/>
      <c r="AF469" s="53"/>
      <c r="AG469" s="53"/>
      <c r="AH469" s="53"/>
      <c r="AI469" s="53"/>
      <c r="AJ469" s="53"/>
      <c r="AK469" s="53"/>
      <c r="AL469" s="53"/>
      <c r="AM469" s="53"/>
      <c r="AN469" s="53"/>
      <c r="AO469" s="53"/>
      <c r="AP469" s="53"/>
      <c r="AQ469" s="53"/>
      <c r="AR469" s="53"/>
      <c r="AS469" s="53"/>
      <c r="AT469" s="53"/>
      <c r="AU469" s="53"/>
      <c r="AV469" s="53"/>
      <c r="AW469" s="53"/>
      <c r="AX469" s="53"/>
      <c r="AY469" s="53"/>
      <c r="AZ469" s="53"/>
      <c r="BA469" s="53"/>
      <c r="BB469" s="53"/>
      <c r="BC469" s="53"/>
      <c r="BD469" s="53"/>
      <c r="BE469" s="53"/>
      <c r="BF469" s="53"/>
      <c r="BG469" s="53"/>
      <c r="BH469" s="53"/>
      <c r="BI469" s="53"/>
      <c r="BJ469" s="53"/>
      <c r="BK469" s="53"/>
    </row>
    <row r="470" ht="12.75" customHeight="1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  <c r="AD470" s="53"/>
      <c r="AE470" s="53"/>
      <c r="AF470" s="53"/>
      <c r="AG470" s="53"/>
      <c r="AH470" s="53"/>
      <c r="AI470" s="53"/>
      <c r="AJ470" s="53"/>
      <c r="AK470" s="53"/>
      <c r="AL470" s="53"/>
      <c r="AM470" s="53"/>
      <c r="AN470" s="53"/>
      <c r="AO470" s="53"/>
      <c r="AP470" s="53"/>
      <c r="AQ470" s="53"/>
      <c r="AR470" s="53"/>
      <c r="AS470" s="53"/>
      <c r="AT470" s="53"/>
      <c r="AU470" s="53"/>
      <c r="AV470" s="53"/>
      <c r="AW470" s="53"/>
      <c r="AX470" s="53"/>
      <c r="AY470" s="53"/>
      <c r="AZ470" s="53"/>
      <c r="BA470" s="53"/>
      <c r="BB470" s="53"/>
      <c r="BC470" s="53"/>
      <c r="BD470" s="53"/>
      <c r="BE470" s="53"/>
      <c r="BF470" s="53"/>
      <c r="BG470" s="53"/>
      <c r="BH470" s="53"/>
      <c r="BI470" s="53"/>
      <c r="BJ470" s="53"/>
      <c r="BK470" s="53"/>
    </row>
    <row r="471" ht="12.75" customHeight="1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3"/>
      <c r="AH471" s="53"/>
      <c r="AI471" s="53"/>
      <c r="AJ471" s="53"/>
      <c r="AK471" s="53"/>
      <c r="AL471" s="53"/>
      <c r="AM471" s="53"/>
      <c r="AN471" s="53"/>
      <c r="AO471" s="53"/>
      <c r="AP471" s="53"/>
      <c r="AQ471" s="53"/>
      <c r="AR471" s="53"/>
      <c r="AS471" s="53"/>
      <c r="AT471" s="53"/>
      <c r="AU471" s="53"/>
      <c r="AV471" s="53"/>
      <c r="AW471" s="53"/>
      <c r="AX471" s="53"/>
      <c r="AY471" s="53"/>
      <c r="AZ471" s="53"/>
      <c r="BA471" s="53"/>
      <c r="BB471" s="53"/>
      <c r="BC471" s="53"/>
      <c r="BD471" s="53"/>
      <c r="BE471" s="53"/>
      <c r="BF471" s="53"/>
      <c r="BG471" s="53"/>
      <c r="BH471" s="53"/>
      <c r="BI471" s="53"/>
      <c r="BJ471" s="53"/>
      <c r="BK471" s="53"/>
    </row>
    <row r="472" ht="12.75" customHeight="1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3"/>
      <c r="AH472" s="53"/>
      <c r="AI472" s="53"/>
      <c r="AJ472" s="53"/>
      <c r="AK472" s="53"/>
      <c r="AL472" s="53"/>
      <c r="AM472" s="53"/>
      <c r="AN472" s="53"/>
      <c r="AO472" s="53"/>
      <c r="AP472" s="53"/>
      <c r="AQ472" s="53"/>
      <c r="AR472" s="53"/>
      <c r="AS472" s="53"/>
      <c r="AT472" s="53"/>
      <c r="AU472" s="53"/>
      <c r="AV472" s="53"/>
      <c r="AW472" s="53"/>
      <c r="AX472" s="53"/>
      <c r="AY472" s="53"/>
      <c r="AZ472" s="53"/>
      <c r="BA472" s="53"/>
      <c r="BB472" s="53"/>
      <c r="BC472" s="53"/>
      <c r="BD472" s="53"/>
      <c r="BE472" s="53"/>
      <c r="BF472" s="53"/>
      <c r="BG472" s="53"/>
      <c r="BH472" s="53"/>
      <c r="BI472" s="53"/>
      <c r="BJ472" s="53"/>
      <c r="BK472" s="53"/>
    </row>
    <row r="473" ht="12.75" customHeight="1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3"/>
      <c r="AD473" s="53"/>
      <c r="AE473" s="53"/>
      <c r="AF473" s="53"/>
      <c r="AG473" s="53"/>
      <c r="AH473" s="53"/>
      <c r="AI473" s="53"/>
      <c r="AJ473" s="53"/>
      <c r="AK473" s="53"/>
      <c r="AL473" s="53"/>
      <c r="AM473" s="53"/>
      <c r="AN473" s="53"/>
      <c r="AO473" s="53"/>
      <c r="AP473" s="53"/>
      <c r="AQ473" s="53"/>
      <c r="AR473" s="53"/>
      <c r="AS473" s="53"/>
      <c r="AT473" s="53"/>
      <c r="AU473" s="53"/>
      <c r="AV473" s="53"/>
      <c r="AW473" s="53"/>
      <c r="AX473" s="53"/>
      <c r="AY473" s="53"/>
      <c r="AZ473" s="53"/>
      <c r="BA473" s="53"/>
      <c r="BB473" s="53"/>
      <c r="BC473" s="53"/>
      <c r="BD473" s="53"/>
      <c r="BE473" s="53"/>
      <c r="BF473" s="53"/>
      <c r="BG473" s="53"/>
      <c r="BH473" s="53"/>
      <c r="BI473" s="53"/>
      <c r="BJ473" s="53"/>
      <c r="BK473" s="53"/>
    </row>
    <row r="474" ht="12.75" customHeight="1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  <c r="AD474" s="53"/>
      <c r="AE474" s="53"/>
      <c r="AF474" s="53"/>
      <c r="AG474" s="53"/>
      <c r="AH474" s="53"/>
      <c r="AI474" s="53"/>
      <c r="AJ474" s="53"/>
      <c r="AK474" s="53"/>
      <c r="AL474" s="53"/>
      <c r="AM474" s="53"/>
      <c r="AN474" s="53"/>
      <c r="AO474" s="53"/>
      <c r="AP474" s="53"/>
      <c r="AQ474" s="53"/>
      <c r="AR474" s="53"/>
      <c r="AS474" s="53"/>
      <c r="AT474" s="53"/>
      <c r="AU474" s="53"/>
      <c r="AV474" s="53"/>
      <c r="AW474" s="53"/>
      <c r="AX474" s="53"/>
      <c r="AY474" s="53"/>
      <c r="AZ474" s="53"/>
      <c r="BA474" s="53"/>
      <c r="BB474" s="53"/>
      <c r="BC474" s="53"/>
      <c r="BD474" s="53"/>
      <c r="BE474" s="53"/>
      <c r="BF474" s="53"/>
      <c r="BG474" s="53"/>
      <c r="BH474" s="53"/>
      <c r="BI474" s="53"/>
      <c r="BJ474" s="53"/>
      <c r="BK474" s="53"/>
    </row>
    <row r="475" ht="12.75" customHeight="1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  <c r="AD475" s="53"/>
      <c r="AE475" s="53"/>
      <c r="AF475" s="53"/>
      <c r="AG475" s="53"/>
      <c r="AH475" s="53"/>
      <c r="AI475" s="53"/>
      <c r="AJ475" s="53"/>
      <c r="AK475" s="53"/>
      <c r="AL475" s="53"/>
      <c r="AM475" s="53"/>
      <c r="AN475" s="53"/>
      <c r="AO475" s="53"/>
      <c r="AP475" s="53"/>
      <c r="AQ475" s="53"/>
      <c r="AR475" s="53"/>
      <c r="AS475" s="53"/>
      <c r="AT475" s="53"/>
      <c r="AU475" s="53"/>
      <c r="AV475" s="53"/>
      <c r="AW475" s="53"/>
      <c r="AX475" s="53"/>
      <c r="AY475" s="53"/>
      <c r="AZ475" s="53"/>
      <c r="BA475" s="53"/>
      <c r="BB475" s="53"/>
      <c r="BC475" s="53"/>
      <c r="BD475" s="53"/>
      <c r="BE475" s="53"/>
      <c r="BF475" s="53"/>
      <c r="BG475" s="53"/>
      <c r="BH475" s="53"/>
      <c r="BI475" s="53"/>
      <c r="BJ475" s="53"/>
      <c r="BK475" s="53"/>
    </row>
    <row r="476" ht="12.75" customHeight="1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3"/>
      <c r="AH476" s="53"/>
      <c r="AI476" s="53"/>
      <c r="AJ476" s="53"/>
      <c r="AK476" s="53"/>
      <c r="AL476" s="53"/>
      <c r="AM476" s="53"/>
      <c r="AN476" s="53"/>
      <c r="AO476" s="53"/>
      <c r="AP476" s="53"/>
      <c r="AQ476" s="53"/>
      <c r="AR476" s="53"/>
      <c r="AS476" s="53"/>
      <c r="AT476" s="53"/>
      <c r="AU476" s="53"/>
      <c r="AV476" s="53"/>
      <c r="AW476" s="53"/>
      <c r="AX476" s="53"/>
      <c r="AY476" s="53"/>
      <c r="AZ476" s="53"/>
      <c r="BA476" s="53"/>
      <c r="BB476" s="53"/>
      <c r="BC476" s="53"/>
      <c r="BD476" s="53"/>
      <c r="BE476" s="53"/>
      <c r="BF476" s="53"/>
      <c r="BG476" s="53"/>
      <c r="BH476" s="53"/>
      <c r="BI476" s="53"/>
      <c r="BJ476" s="53"/>
      <c r="BK476" s="53"/>
    </row>
    <row r="477" ht="12.75" customHeight="1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3"/>
      <c r="AH477" s="53"/>
      <c r="AI477" s="53"/>
      <c r="AJ477" s="53"/>
      <c r="AK477" s="53"/>
      <c r="AL477" s="53"/>
      <c r="AM477" s="53"/>
      <c r="AN477" s="53"/>
      <c r="AO477" s="53"/>
      <c r="AP477" s="53"/>
      <c r="AQ477" s="53"/>
      <c r="AR477" s="53"/>
      <c r="AS477" s="53"/>
      <c r="AT477" s="53"/>
      <c r="AU477" s="53"/>
      <c r="AV477" s="53"/>
      <c r="AW477" s="53"/>
      <c r="AX477" s="53"/>
      <c r="AY477" s="53"/>
      <c r="AZ477" s="53"/>
      <c r="BA477" s="53"/>
      <c r="BB477" s="53"/>
      <c r="BC477" s="53"/>
      <c r="BD477" s="53"/>
      <c r="BE477" s="53"/>
      <c r="BF477" s="53"/>
      <c r="BG477" s="53"/>
      <c r="BH477" s="53"/>
      <c r="BI477" s="53"/>
      <c r="BJ477" s="53"/>
      <c r="BK477" s="53"/>
    </row>
    <row r="478" ht="12.75" customHeight="1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  <c r="AD478" s="53"/>
      <c r="AE478" s="53"/>
      <c r="AF478" s="53"/>
      <c r="AG478" s="53"/>
      <c r="AH478" s="53"/>
      <c r="AI478" s="53"/>
      <c r="AJ478" s="53"/>
      <c r="AK478" s="53"/>
      <c r="AL478" s="53"/>
      <c r="AM478" s="53"/>
      <c r="AN478" s="53"/>
      <c r="AO478" s="53"/>
      <c r="AP478" s="53"/>
      <c r="AQ478" s="53"/>
      <c r="AR478" s="53"/>
      <c r="AS478" s="53"/>
      <c r="AT478" s="53"/>
      <c r="AU478" s="53"/>
      <c r="AV478" s="53"/>
      <c r="AW478" s="53"/>
      <c r="AX478" s="53"/>
      <c r="AY478" s="53"/>
      <c r="AZ478" s="53"/>
      <c r="BA478" s="53"/>
      <c r="BB478" s="53"/>
      <c r="BC478" s="53"/>
      <c r="BD478" s="53"/>
      <c r="BE478" s="53"/>
      <c r="BF478" s="53"/>
      <c r="BG478" s="53"/>
      <c r="BH478" s="53"/>
      <c r="BI478" s="53"/>
      <c r="BJ478" s="53"/>
      <c r="BK478" s="53"/>
    </row>
    <row r="479" ht="12.75" customHeight="1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  <c r="AD479" s="53"/>
      <c r="AE479" s="53"/>
      <c r="AF479" s="53"/>
      <c r="AG479" s="53"/>
      <c r="AH479" s="53"/>
      <c r="AI479" s="53"/>
      <c r="AJ479" s="53"/>
      <c r="AK479" s="53"/>
      <c r="AL479" s="53"/>
      <c r="AM479" s="53"/>
      <c r="AN479" s="53"/>
      <c r="AO479" s="53"/>
      <c r="AP479" s="53"/>
      <c r="AQ479" s="53"/>
      <c r="AR479" s="53"/>
      <c r="AS479" s="53"/>
      <c r="AT479" s="53"/>
      <c r="AU479" s="53"/>
      <c r="AV479" s="53"/>
      <c r="AW479" s="53"/>
      <c r="AX479" s="53"/>
      <c r="AY479" s="53"/>
      <c r="AZ479" s="53"/>
      <c r="BA479" s="53"/>
      <c r="BB479" s="53"/>
      <c r="BC479" s="53"/>
      <c r="BD479" s="53"/>
      <c r="BE479" s="53"/>
      <c r="BF479" s="53"/>
      <c r="BG479" s="53"/>
      <c r="BH479" s="53"/>
      <c r="BI479" s="53"/>
      <c r="BJ479" s="53"/>
      <c r="BK479" s="53"/>
    </row>
    <row r="480" ht="12.75" customHeight="1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  <c r="AE480" s="53"/>
      <c r="AF480" s="53"/>
      <c r="AG480" s="53"/>
      <c r="AH480" s="53"/>
      <c r="AI480" s="53"/>
      <c r="AJ480" s="53"/>
      <c r="AK480" s="53"/>
      <c r="AL480" s="53"/>
      <c r="AM480" s="53"/>
      <c r="AN480" s="53"/>
      <c r="AO480" s="53"/>
      <c r="AP480" s="53"/>
      <c r="AQ480" s="53"/>
      <c r="AR480" s="53"/>
      <c r="AS480" s="53"/>
      <c r="AT480" s="53"/>
      <c r="AU480" s="53"/>
      <c r="AV480" s="53"/>
      <c r="AW480" s="53"/>
      <c r="AX480" s="53"/>
      <c r="AY480" s="53"/>
      <c r="AZ480" s="53"/>
      <c r="BA480" s="53"/>
      <c r="BB480" s="53"/>
      <c r="BC480" s="53"/>
      <c r="BD480" s="53"/>
      <c r="BE480" s="53"/>
      <c r="BF480" s="53"/>
      <c r="BG480" s="53"/>
      <c r="BH480" s="53"/>
      <c r="BI480" s="53"/>
      <c r="BJ480" s="53"/>
      <c r="BK480" s="53"/>
    </row>
    <row r="481" ht="12.75" customHeight="1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  <c r="AD481" s="53"/>
      <c r="AE481" s="53"/>
      <c r="AF481" s="53"/>
      <c r="AG481" s="53"/>
      <c r="AH481" s="53"/>
      <c r="AI481" s="53"/>
      <c r="AJ481" s="53"/>
      <c r="AK481" s="53"/>
      <c r="AL481" s="53"/>
      <c r="AM481" s="53"/>
      <c r="AN481" s="53"/>
      <c r="AO481" s="53"/>
      <c r="AP481" s="53"/>
      <c r="AQ481" s="53"/>
      <c r="AR481" s="53"/>
      <c r="AS481" s="53"/>
      <c r="AT481" s="53"/>
      <c r="AU481" s="53"/>
      <c r="AV481" s="53"/>
      <c r="AW481" s="53"/>
      <c r="AX481" s="53"/>
      <c r="AY481" s="53"/>
      <c r="AZ481" s="53"/>
      <c r="BA481" s="53"/>
      <c r="BB481" s="53"/>
      <c r="BC481" s="53"/>
      <c r="BD481" s="53"/>
      <c r="BE481" s="53"/>
      <c r="BF481" s="53"/>
      <c r="BG481" s="53"/>
      <c r="BH481" s="53"/>
      <c r="BI481" s="53"/>
      <c r="BJ481" s="53"/>
      <c r="BK481" s="53"/>
    </row>
    <row r="482" ht="12.75" customHeight="1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  <c r="AD482" s="53"/>
      <c r="AE482" s="53"/>
      <c r="AF482" s="53"/>
      <c r="AG482" s="53"/>
      <c r="AH482" s="53"/>
      <c r="AI482" s="53"/>
      <c r="AJ482" s="53"/>
      <c r="AK482" s="53"/>
      <c r="AL482" s="53"/>
      <c r="AM482" s="53"/>
      <c r="AN482" s="53"/>
      <c r="AO482" s="53"/>
      <c r="AP482" s="53"/>
      <c r="AQ482" s="53"/>
      <c r="AR482" s="53"/>
      <c r="AS482" s="53"/>
      <c r="AT482" s="53"/>
      <c r="AU482" s="53"/>
      <c r="AV482" s="53"/>
      <c r="AW482" s="53"/>
      <c r="AX482" s="53"/>
      <c r="AY482" s="53"/>
      <c r="AZ482" s="53"/>
      <c r="BA482" s="53"/>
      <c r="BB482" s="53"/>
      <c r="BC482" s="53"/>
      <c r="BD482" s="53"/>
      <c r="BE482" s="53"/>
      <c r="BF482" s="53"/>
      <c r="BG482" s="53"/>
      <c r="BH482" s="53"/>
      <c r="BI482" s="53"/>
      <c r="BJ482" s="53"/>
      <c r="BK482" s="53"/>
    </row>
    <row r="483" ht="12.75" customHeight="1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  <c r="AD483" s="53"/>
      <c r="AE483" s="53"/>
      <c r="AF483" s="53"/>
      <c r="AG483" s="53"/>
      <c r="AH483" s="53"/>
      <c r="AI483" s="53"/>
      <c r="AJ483" s="53"/>
      <c r="AK483" s="53"/>
      <c r="AL483" s="53"/>
      <c r="AM483" s="53"/>
      <c r="AN483" s="53"/>
      <c r="AO483" s="53"/>
      <c r="AP483" s="53"/>
      <c r="AQ483" s="53"/>
      <c r="AR483" s="53"/>
      <c r="AS483" s="53"/>
      <c r="AT483" s="53"/>
      <c r="AU483" s="53"/>
      <c r="AV483" s="53"/>
      <c r="AW483" s="53"/>
      <c r="AX483" s="53"/>
      <c r="AY483" s="53"/>
      <c r="AZ483" s="53"/>
      <c r="BA483" s="53"/>
      <c r="BB483" s="53"/>
      <c r="BC483" s="53"/>
      <c r="BD483" s="53"/>
      <c r="BE483" s="53"/>
      <c r="BF483" s="53"/>
      <c r="BG483" s="53"/>
      <c r="BH483" s="53"/>
      <c r="BI483" s="53"/>
      <c r="BJ483" s="53"/>
      <c r="BK483" s="53"/>
    </row>
    <row r="484" ht="12.75" customHeight="1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3"/>
      <c r="AH484" s="53"/>
      <c r="AI484" s="53"/>
      <c r="AJ484" s="53"/>
      <c r="AK484" s="53"/>
      <c r="AL484" s="53"/>
      <c r="AM484" s="53"/>
      <c r="AN484" s="53"/>
      <c r="AO484" s="53"/>
      <c r="AP484" s="53"/>
      <c r="AQ484" s="53"/>
      <c r="AR484" s="53"/>
      <c r="AS484" s="53"/>
      <c r="AT484" s="53"/>
      <c r="AU484" s="53"/>
      <c r="AV484" s="53"/>
      <c r="AW484" s="53"/>
      <c r="AX484" s="53"/>
      <c r="AY484" s="53"/>
      <c r="AZ484" s="53"/>
      <c r="BA484" s="53"/>
      <c r="BB484" s="53"/>
      <c r="BC484" s="53"/>
      <c r="BD484" s="53"/>
      <c r="BE484" s="53"/>
      <c r="BF484" s="53"/>
      <c r="BG484" s="53"/>
      <c r="BH484" s="53"/>
      <c r="BI484" s="53"/>
      <c r="BJ484" s="53"/>
      <c r="BK484" s="53"/>
    </row>
    <row r="485" ht="12.75" customHeight="1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  <c r="AJ485" s="53"/>
      <c r="AK485" s="53"/>
      <c r="AL485" s="53"/>
      <c r="AM485" s="53"/>
      <c r="AN485" s="53"/>
      <c r="AO485" s="53"/>
      <c r="AP485" s="53"/>
      <c r="AQ485" s="53"/>
      <c r="AR485" s="53"/>
      <c r="AS485" s="53"/>
      <c r="AT485" s="53"/>
      <c r="AU485" s="53"/>
      <c r="AV485" s="53"/>
      <c r="AW485" s="53"/>
      <c r="AX485" s="53"/>
      <c r="AY485" s="53"/>
      <c r="AZ485" s="53"/>
      <c r="BA485" s="53"/>
      <c r="BB485" s="53"/>
      <c r="BC485" s="53"/>
      <c r="BD485" s="53"/>
      <c r="BE485" s="53"/>
      <c r="BF485" s="53"/>
      <c r="BG485" s="53"/>
      <c r="BH485" s="53"/>
      <c r="BI485" s="53"/>
      <c r="BJ485" s="53"/>
      <c r="BK485" s="53"/>
    </row>
    <row r="486" ht="12.75" customHeight="1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53"/>
      <c r="AK486" s="53"/>
      <c r="AL486" s="53"/>
      <c r="AM486" s="53"/>
      <c r="AN486" s="53"/>
      <c r="AO486" s="53"/>
      <c r="AP486" s="53"/>
      <c r="AQ486" s="53"/>
      <c r="AR486" s="53"/>
      <c r="AS486" s="53"/>
      <c r="AT486" s="53"/>
      <c r="AU486" s="53"/>
      <c r="AV486" s="53"/>
      <c r="AW486" s="53"/>
      <c r="AX486" s="53"/>
      <c r="AY486" s="53"/>
      <c r="AZ486" s="53"/>
      <c r="BA486" s="53"/>
      <c r="BB486" s="53"/>
      <c r="BC486" s="53"/>
      <c r="BD486" s="53"/>
      <c r="BE486" s="53"/>
      <c r="BF486" s="53"/>
      <c r="BG486" s="53"/>
      <c r="BH486" s="53"/>
      <c r="BI486" s="53"/>
      <c r="BJ486" s="53"/>
      <c r="BK486" s="53"/>
    </row>
    <row r="487" ht="12.75" customHeight="1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3"/>
      <c r="AH487" s="53"/>
      <c r="AI487" s="53"/>
      <c r="AJ487" s="53"/>
      <c r="AK487" s="53"/>
      <c r="AL487" s="53"/>
      <c r="AM487" s="53"/>
      <c r="AN487" s="53"/>
      <c r="AO487" s="53"/>
      <c r="AP487" s="53"/>
      <c r="AQ487" s="53"/>
      <c r="AR487" s="53"/>
      <c r="AS487" s="53"/>
      <c r="AT487" s="53"/>
      <c r="AU487" s="53"/>
      <c r="AV487" s="53"/>
      <c r="AW487" s="53"/>
      <c r="AX487" s="53"/>
      <c r="AY487" s="53"/>
      <c r="AZ487" s="53"/>
      <c r="BA487" s="53"/>
      <c r="BB487" s="53"/>
      <c r="BC487" s="53"/>
      <c r="BD487" s="53"/>
      <c r="BE487" s="53"/>
      <c r="BF487" s="53"/>
      <c r="BG487" s="53"/>
      <c r="BH487" s="53"/>
      <c r="BI487" s="53"/>
      <c r="BJ487" s="53"/>
      <c r="BK487" s="53"/>
    </row>
    <row r="488" ht="12.75" customHeight="1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  <c r="AJ488" s="53"/>
      <c r="AK488" s="53"/>
      <c r="AL488" s="53"/>
      <c r="AM488" s="53"/>
      <c r="AN488" s="53"/>
      <c r="AO488" s="53"/>
      <c r="AP488" s="53"/>
      <c r="AQ488" s="53"/>
      <c r="AR488" s="53"/>
      <c r="AS488" s="53"/>
      <c r="AT488" s="53"/>
      <c r="AU488" s="53"/>
      <c r="AV488" s="53"/>
      <c r="AW488" s="53"/>
      <c r="AX488" s="53"/>
      <c r="AY488" s="53"/>
      <c r="AZ488" s="53"/>
      <c r="BA488" s="53"/>
      <c r="BB488" s="53"/>
      <c r="BC488" s="53"/>
      <c r="BD488" s="53"/>
      <c r="BE488" s="53"/>
      <c r="BF488" s="53"/>
      <c r="BG488" s="53"/>
      <c r="BH488" s="53"/>
      <c r="BI488" s="53"/>
      <c r="BJ488" s="53"/>
      <c r="BK488" s="53"/>
    </row>
    <row r="489" ht="12.75" customHeight="1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53"/>
      <c r="AK489" s="53"/>
      <c r="AL489" s="53"/>
      <c r="AM489" s="53"/>
      <c r="AN489" s="53"/>
      <c r="AO489" s="53"/>
      <c r="AP489" s="53"/>
      <c r="AQ489" s="53"/>
      <c r="AR489" s="53"/>
      <c r="AS489" s="53"/>
      <c r="AT489" s="53"/>
      <c r="AU489" s="53"/>
      <c r="AV489" s="53"/>
      <c r="AW489" s="53"/>
      <c r="AX489" s="53"/>
      <c r="AY489" s="53"/>
      <c r="AZ489" s="53"/>
      <c r="BA489" s="53"/>
      <c r="BB489" s="53"/>
      <c r="BC489" s="53"/>
      <c r="BD489" s="53"/>
      <c r="BE489" s="53"/>
      <c r="BF489" s="53"/>
      <c r="BG489" s="53"/>
      <c r="BH489" s="53"/>
      <c r="BI489" s="53"/>
      <c r="BJ489" s="53"/>
      <c r="BK489" s="53"/>
    </row>
    <row r="490" ht="12.75" customHeight="1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  <c r="AF490" s="53"/>
      <c r="AG490" s="53"/>
      <c r="AH490" s="53"/>
      <c r="AI490" s="53"/>
      <c r="AJ490" s="53"/>
      <c r="AK490" s="53"/>
      <c r="AL490" s="53"/>
      <c r="AM490" s="53"/>
      <c r="AN490" s="53"/>
      <c r="AO490" s="53"/>
      <c r="AP490" s="53"/>
      <c r="AQ490" s="53"/>
      <c r="AR490" s="53"/>
      <c r="AS490" s="53"/>
      <c r="AT490" s="53"/>
      <c r="AU490" s="53"/>
      <c r="AV490" s="53"/>
      <c r="AW490" s="53"/>
      <c r="AX490" s="53"/>
      <c r="AY490" s="53"/>
      <c r="AZ490" s="53"/>
      <c r="BA490" s="53"/>
      <c r="BB490" s="53"/>
      <c r="BC490" s="53"/>
      <c r="BD490" s="53"/>
      <c r="BE490" s="53"/>
      <c r="BF490" s="53"/>
      <c r="BG490" s="53"/>
      <c r="BH490" s="53"/>
      <c r="BI490" s="53"/>
      <c r="BJ490" s="53"/>
      <c r="BK490" s="53"/>
    </row>
    <row r="491" ht="12.75" customHeight="1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3"/>
      <c r="AH491" s="53"/>
      <c r="AI491" s="53"/>
      <c r="AJ491" s="53"/>
      <c r="AK491" s="53"/>
      <c r="AL491" s="53"/>
      <c r="AM491" s="53"/>
      <c r="AN491" s="53"/>
      <c r="AO491" s="53"/>
      <c r="AP491" s="53"/>
      <c r="AQ491" s="53"/>
      <c r="AR491" s="53"/>
      <c r="AS491" s="53"/>
      <c r="AT491" s="53"/>
      <c r="AU491" s="53"/>
      <c r="AV491" s="53"/>
      <c r="AW491" s="53"/>
      <c r="AX491" s="53"/>
      <c r="AY491" s="53"/>
      <c r="AZ491" s="53"/>
      <c r="BA491" s="53"/>
      <c r="BB491" s="53"/>
      <c r="BC491" s="53"/>
      <c r="BD491" s="53"/>
      <c r="BE491" s="53"/>
      <c r="BF491" s="53"/>
      <c r="BG491" s="53"/>
      <c r="BH491" s="53"/>
      <c r="BI491" s="53"/>
      <c r="BJ491" s="53"/>
      <c r="BK491" s="53"/>
    </row>
    <row r="492" ht="12.75" customHeight="1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3"/>
      <c r="AH492" s="53"/>
      <c r="AI492" s="53"/>
      <c r="AJ492" s="53"/>
      <c r="AK492" s="53"/>
      <c r="AL492" s="53"/>
      <c r="AM492" s="53"/>
      <c r="AN492" s="53"/>
      <c r="AO492" s="53"/>
      <c r="AP492" s="53"/>
      <c r="AQ492" s="53"/>
      <c r="AR492" s="53"/>
      <c r="AS492" s="53"/>
      <c r="AT492" s="53"/>
      <c r="AU492" s="53"/>
      <c r="AV492" s="53"/>
      <c r="AW492" s="53"/>
      <c r="AX492" s="53"/>
      <c r="AY492" s="53"/>
      <c r="AZ492" s="53"/>
      <c r="BA492" s="53"/>
      <c r="BB492" s="53"/>
      <c r="BC492" s="53"/>
      <c r="BD492" s="53"/>
      <c r="BE492" s="53"/>
      <c r="BF492" s="53"/>
      <c r="BG492" s="53"/>
      <c r="BH492" s="53"/>
      <c r="BI492" s="53"/>
      <c r="BJ492" s="53"/>
      <c r="BK492" s="53"/>
    </row>
    <row r="493" ht="12.75" customHeight="1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F493" s="53"/>
      <c r="AG493" s="53"/>
      <c r="AH493" s="53"/>
      <c r="AI493" s="53"/>
      <c r="AJ493" s="53"/>
      <c r="AK493" s="53"/>
      <c r="AL493" s="53"/>
      <c r="AM493" s="53"/>
      <c r="AN493" s="53"/>
      <c r="AO493" s="53"/>
      <c r="AP493" s="53"/>
      <c r="AQ493" s="53"/>
      <c r="AR493" s="53"/>
      <c r="AS493" s="53"/>
      <c r="AT493" s="53"/>
      <c r="AU493" s="53"/>
      <c r="AV493" s="53"/>
      <c r="AW493" s="53"/>
      <c r="AX493" s="53"/>
      <c r="AY493" s="53"/>
      <c r="AZ493" s="53"/>
      <c r="BA493" s="53"/>
      <c r="BB493" s="53"/>
      <c r="BC493" s="53"/>
      <c r="BD493" s="53"/>
      <c r="BE493" s="53"/>
      <c r="BF493" s="53"/>
      <c r="BG493" s="53"/>
      <c r="BH493" s="53"/>
      <c r="BI493" s="53"/>
      <c r="BJ493" s="53"/>
      <c r="BK493" s="53"/>
    </row>
    <row r="494" ht="12.75" customHeight="1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F494" s="53"/>
      <c r="AG494" s="53"/>
      <c r="AH494" s="53"/>
      <c r="AI494" s="53"/>
      <c r="AJ494" s="53"/>
      <c r="AK494" s="53"/>
      <c r="AL494" s="53"/>
      <c r="AM494" s="53"/>
      <c r="AN494" s="53"/>
      <c r="AO494" s="53"/>
      <c r="AP494" s="53"/>
      <c r="AQ494" s="53"/>
      <c r="AR494" s="53"/>
      <c r="AS494" s="53"/>
      <c r="AT494" s="53"/>
      <c r="AU494" s="53"/>
      <c r="AV494" s="53"/>
      <c r="AW494" s="53"/>
      <c r="AX494" s="53"/>
      <c r="AY494" s="53"/>
      <c r="AZ494" s="53"/>
      <c r="BA494" s="53"/>
      <c r="BB494" s="53"/>
      <c r="BC494" s="53"/>
      <c r="BD494" s="53"/>
      <c r="BE494" s="53"/>
      <c r="BF494" s="53"/>
      <c r="BG494" s="53"/>
      <c r="BH494" s="53"/>
      <c r="BI494" s="53"/>
      <c r="BJ494" s="53"/>
      <c r="BK494" s="53"/>
    </row>
    <row r="495" ht="12.75" customHeight="1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  <c r="AE495" s="53"/>
      <c r="AF495" s="53"/>
      <c r="AG495" s="53"/>
      <c r="AH495" s="53"/>
      <c r="AI495" s="53"/>
      <c r="AJ495" s="53"/>
      <c r="AK495" s="53"/>
      <c r="AL495" s="53"/>
      <c r="AM495" s="53"/>
      <c r="AN495" s="53"/>
      <c r="AO495" s="53"/>
      <c r="AP495" s="53"/>
      <c r="AQ495" s="53"/>
      <c r="AR495" s="53"/>
      <c r="AS495" s="53"/>
      <c r="AT495" s="53"/>
      <c r="AU495" s="53"/>
      <c r="AV495" s="53"/>
      <c r="AW495" s="53"/>
      <c r="AX495" s="53"/>
      <c r="AY495" s="53"/>
      <c r="AZ495" s="53"/>
      <c r="BA495" s="53"/>
      <c r="BB495" s="53"/>
      <c r="BC495" s="53"/>
      <c r="BD495" s="53"/>
      <c r="BE495" s="53"/>
      <c r="BF495" s="53"/>
      <c r="BG495" s="53"/>
      <c r="BH495" s="53"/>
      <c r="BI495" s="53"/>
      <c r="BJ495" s="53"/>
      <c r="BK495" s="53"/>
    </row>
    <row r="496" ht="12.75" customHeight="1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  <c r="AF496" s="53"/>
      <c r="AG496" s="53"/>
      <c r="AH496" s="53"/>
      <c r="AI496" s="53"/>
      <c r="AJ496" s="53"/>
      <c r="AK496" s="53"/>
      <c r="AL496" s="53"/>
      <c r="AM496" s="53"/>
      <c r="AN496" s="53"/>
      <c r="AO496" s="53"/>
      <c r="AP496" s="53"/>
      <c r="AQ496" s="53"/>
      <c r="AR496" s="53"/>
      <c r="AS496" s="53"/>
      <c r="AT496" s="53"/>
      <c r="AU496" s="53"/>
      <c r="AV496" s="53"/>
      <c r="AW496" s="53"/>
      <c r="AX496" s="53"/>
      <c r="AY496" s="53"/>
      <c r="AZ496" s="53"/>
      <c r="BA496" s="53"/>
      <c r="BB496" s="53"/>
      <c r="BC496" s="53"/>
      <c r="BD496" s="53"/>
      <c r="BE496" s="53"/>
      <c r="BF496" s="53"/>
      <c r="BG496" s="53"/>
      <c r="BH496" s="53"/>
      <c r="BI496" s="53"/>
      <c r="BJ496" s="53"/>
      <c r="BK496" s="53"/>
    </row>
    <row r="497" ht="12.75" customHeight="1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  <c r="AF497" s="53"/>
      <c r="AG497" s="53"/>
      <c r="AH497" s="53"/>
      <c r="AI497" s="53"/>
      <c r="AJ497" s="53"/>
      <c r="AK497" s="53"/>
      <c r="AL497" s="53"/>
      <c r="AM497" s="53"/>
      <c r="AN497" s="53"/>
      <c r="AO497" s="53"/>
      <c r="AP497" s="53"/>
      <c r="AQ497" s="53"/>
      <c r="AR497" s="53"/>
      <c r="AS497" s="53"/>
      <c r="AT497" s="53"/>
      <c r="AU497" s="53"/>
      <c r="AV497" s="53"/>
      <c r="AW497" s="53"/>
      <c r="AX497" s="53"/>
      <c r="AY497" s="53"/>
      <c r="AZ497" s="53"/>
      <c r="BA497" s="53"/>
      <c r="BB497" s="53"/>
      <c r="BC497" s="53"/>
      <c r="BD497" s="53"/>
      <c r="BE497" s="53"/>
      <c r="BF497" s="53"/>
      <c r="BG497" s="53"/>
      <c r="BH497" s="53"/>
      <c r="BI497" s="53"/>
      <c r="BJ497" s="53"/>
      <c r="BK497" s="53"/>
    </row>
    <row r="498" ht="12.75" customHeight="1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3"/>
      <c r="AD498" s="53"/>
      <c r="AE498" s="53"/>
      <c r="AF498" s="53"/>
      <c r="AG498" s="53"/>
      <c r="AH498" s="53"/>
      <c r="AI498" s="53"/>
      <c r="AJ498" s="53"/>
      <c r="AK498" s="53"/>
      <c r="AL498" s="53"/>
      <c r="AM498" s="53"/>
      <c r="AN498" s="53"/>
      <c r="AO498" s="53"/>
      <c r="AP498" s="53"/>
      <c r="AQ498" s="53"/>
      <c r="AR498" s="53"/>
      <c r="AS498" s="53"/>
      <c r="AT498" s="53"/>
      <c r="AU498" s="53"/>
      <c r="AV498" s="53"/>
      <c r="AW498" s="53"/>
      <c r="AX498" s="53"/>
      <c r="AY498" s="53"/>
      <c r="AZ498" s="53"/>
      <c r="BA498" s="53"/>
      <c r="BB498" s="53"/>
      <c r="BC498" s="53"/>
      <c r="BD498" s="53"/>
      <c r="BE498" s="53"/>
      <c r="BF498" s="53"/>
      <c r="BG498" s="53"/>
      <c r="BH498" s="53"/>
      <c r="BI498" s="53"/>
      <c r="BJ498" s="53"/>
      <c r="BK498" s="53"/>
    </row>
    <row r="499" ht="12.75" customHeight="1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53"/>
      <c r="AE499" s="53"/>
      <c r="AF499" s="53"/>
      <c r="AG499" s="53"/>
      <c r="AH499" s="53"/>
      <c r="AI499" s="53"/>
      <c r="AJ499" s="53"/>
      <c r="AK499" s="53"/>
      <c r="AL499" s="53"/>
      <c r="AM499" s="53"/>
      <c r="AN499" s="53"/>
      <c r="AO499" s="53"/>
      <c r="AP499" s="53"/>
      <c r="AQ499" s="53"/>
      <c r="AR499" s="53"/>
      <c r="AS499" s="53"/>
      <c r="AT499" s="53"/>
      <c r="AU499" s="53"/>
      <c r="AV499" s="53"/>
      <c r="AW499" s="53"/>
      <c r="AX499" s="53"/>
      <c r="AY499" s="53"/>
      <c r="AZ499" s="53"/>
      <c r="BA499" s="53"/>
      <c r="BB499" s="53"/>
      <c r="BC499" s="53"/>
      <c r="BD499" s="53"/>
      <c r="BE499" s="53"/>
      <c r="BF499" s="53"/>
      <c r="BG499" s="53"/>
      <c r="BH499" s="53"/>
      <c r="BI499" s="53"/>
      <c r="BJ499" s="53"/>
      <c r="BK499" s="53"/>
    </row>
    <row r="500" ht="12.75" customHeight="1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  <c r="AD500" s="53"/>
      <c r="AE500" s="53"/>
      <c r="AF500" s="53"/>
      <c r="AG500" s="53"/>
      <c r="AH500" s="53"/>
      <c r="AI500" s="53"/>
      <c r="AJ500" s="53"/>
      <c r="AK500" s="53"/>
      <c r="AL500" s="53"/>
      <c r="AM500" s="53"/>
      <c r="AN500" s="53"/>
      <c r="AO500" s="53"/>
      <c r="AP500" s="53"/>
      <c r="AQ500" s="53"/>
      <c r="AR500" s="53"/>
      <c r="AS500" s="53"/>
      <c r="AT500" s="53"/>
      <c r="AU500" s="53"/>
      <c r="AV500" s="53"/>
      <c r="AW500" s="53"/>
      <c r="AX500" s="53"/>
      <c r="AY500" s="53"/>
      <c r="AZ500" s="53"/>
      <c r="BA500" s="53"/>
      <c r="BB500" s="53"/>
      <c r="BC500" s="53"/>
      <c r="BD500" s="53"/>
      <c r="BE500" s="53"/>
      <c r="BF500" s="53"/>
      <c r="BG500" s="53"/>
      <c r="BH500" s="53"/>
      <c r="BI500" s="53"/>
      <c r="BJ500" s="53"/>
      <c r="BK500" s="53"/>
    </row>
    <row r="501" ht="12.75" customHeight="1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  <c r="AD501" s="53"/>
      <c r="AE501" s="53"/>
      <c r="AF501" s="53"/>
      <c r="AG501" s="53"/>
      <c r="AH501" s="53"/>
      <c r="AI501" s="53"/>
      <c r="AJ501" s="53"/>
      <c r="AK501" s="53"/>
      <c r="AL501" s="53"/>
      <c r="AM501" s="53"/>
      <c r="AN501" s="53"/>
      <c r="AO501" s="53"/>
      <c r="AP501" s="53"/>
      <c r="AQ501" s="53"/>
      <c r="AR501" s="53"/>
      <c r="AS501" s="53"/>
      <c r="AT501" s="53"/>
      <c r="AU501" s="53"/>
      <c r="AV501" s="53"/>
      <c r="AW501" s="53"/>
      <c r="AX501" s="53"/>
      <c r="AY501" s="53"/>
      <c r="AZ501" s="53"/>
      <c r="BA501" s="53"/>
      <c r="BB501" s="53"/>
      <c r="BC501" s="53"/>
      <c r="BD501" s="53"/>
      <c r="BE501" s="53"/>
      <c r="BF501" s="53"/>
      <c r="BG501" s="53"/>
      <c r="BH501" s="53"/>
      <c r="BI501" s="53"/>
      <c r="BJ501" s="53"/>
      <c r="BK501" s="53"/>
    </row>
    <row r="502" ht="12.75" customHeight="1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3"/>
      <c r="AD502" s="53"/>
      <c r="AE502" s="53"/>
      <c r="AF502" s="53"/>
      <c r="AG502" s="53"/>
      <c r="AH502" s="53"/>
      <c r="AI502" s="53"/>
      <c r="AJ502" s="53"/>
      <c r="AK502" s="53"/>
      <c r="AL502" s="53"/>
      <c r="AM502" s="53"/>
      <c r="AN502" s="53"/>
      <c r="AO502" s="53"/>
      <c r="AP502" s="53"/>
      <c r="AQ502" s="53"/>
      <c r="AR502" s="53"/>
      <c r="AS502" s="53"/>
      <c r="AT502" s="53"/>
      <c r="AU502" s="53"/>
      <c r="AV502" s="53"/>
      <c r="AW502" s="53"/>
      <c r="AX502" s="53"/>
      <c r="AY502" s="53"/>
      <c r="AZ502" s="53"/>
      <c r="BA502" s="53"/>
      <c r="BB502" s="53"/>
      <c r="BC502" s="53"/>
      <c r="BD502" s="53"/>
      <c r="BE502" s="53"/>
      <c r="BF502" s="53"/>
      <c r="BG502" s="53"/>
      <c r="BH502" s="53"/>
      <c r="BI502" s="53"/>
      <c r="BJ502" s="53"/>
      <c r="BK502" s="53"/>
    </row>
    <row r="503" ht="12.75" customHeight="1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3"/>
      <c r="AD503" s="53"/>
      <c r="AE503" s="53"/>
      <c r="AF503" s="53"/>
      <c r="AG503" s="53"/>
      <c r="AH503" s="53"/>
      <c r="AI503" s="53"/>
      <c r="AJ503" s="53"/>
      <c r="AK503" s="53"/>
      <c r="AL503" s="53"/>
      <c r="AM503" s="53"/>
      <c r="AN503" s="53"/>
      <c r="AO503" s="53"/>
      <c r="AP503" s="53"/>
      <c r="AQ503" s="53"/>
      <c r="AR503" s="53"/>
      <c r="AS503" s="53"/>
      <c r="AT503" s="53"/>
      <c r="AU503" s="53"/>
      <c r="AV503" s="53"/>
      <c r="AW503" s="53"/>
      <c r="AX503" s="53"/>
      <c r="AY503" s="53"/>
      <c r="AZ503" s="53"/>
      <c r="BA503" s="53"/>
      <c r="BB503" s="53"/>
      <c r="BC503" s="53"/>
      <c r="BD503" s="53"/>
      <c r="BE503" s="53"/>
      <c r="BF503" s="53"/>
      <c r="BG503" s="53"/>
      <c r="BH503" s="53"/>
      <c r="BI503" s="53"/>
      <c r="BJ503" s="53"/>
      <c r="BK503" s="53"/>
    </row>
    <row r="504" ht="12.75" customHeight="1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3"/>
      <c r="AH504" s="53"/>
      <c r="AI504" s="53"/>
      <c r="AJ504" s="53"/>
      <c r="AK504" s="53"/>
      <c r="AL504" s="53"/>
      <c r="AM504" s="53"/>
      <c r="AN504" s="53"/>
      <c r="AO504" s="53"/>
      <c r="AP504" s="53"/>
      <c r="AQ504" s="53"/>
      <c r="AR504" s="53"/>
      <c r="AS504" s="53"/>
      <c r="AT504" s="53"/>
      <c r="AU504" s="53"/>
      <c r="AV504" s="53"/>
      <c r="AW504" s="53"/>
      <c r="AX504" s="53"/>
      <c r="AY504" s="53"/>
      <c r="AZ504" s="53"/>
      <c r="BA504" s="53"/>
      <c r="BB504" s="53"/>
      <c r="BC504" s="53"/>
      <c r="BD504" s="53"/>
      <c r="BE504" s="53"/>
      <c r="BF504" s="53"/>
      <c r="BG504" s="53"/>
      <c r="BH504" s="53"/>
      <c r="BI504" s="53"/>
      <c r="BJ504" s="53"/>
      <c r="BK504" s="53"/>
    </row>
    <row r="505" ht="12.75" customHeight="1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3"/>
      <c r="AH505" s="53"/>
      <c r="AI505" s="53"/>
      <c r="AJ505" s="53"/>
      <c r="AK505" s="53"/>
      <c r="AL505" s="53"/>
      <c r="AM505" s="53"/>
      <c r="AN505" s="53"/>
      <c r="AO505" s="53"/>
      <c r="AP505" s="53"/>
      <c r="AQ505" s="53"/>
      <c r="AR505" s="53"/>
      <c r="AS505" s="53"/>
      <c r="AT505" s="53"/>
      <c r="AU505" s="53"/>
      <c r="AV505" s="53"/>
      <c r="AW505" s="53"/>
      <c r="AX505" s="53"/>
      <c r="AY505" s="53"/>
      <c r="AZ505" s="53"/>
      <c r="BA505" s="53"/>
      <c r="BB505" s="53"/>
      <c r="BC505" s="53"/>
      <c r="BD505" s="53"/>
      <c r="BE505" s="53"/>
      <c r="BF505" s="53"/>
      <c r="BG505" s="53"/>
      <c r="BH505" s="53"/>
      <c r="BI505" s="53"/>
      <c r="BJ505" s="53"/>
      <c r="BK505" s="53"/>
    </row>
    <row r="506" ht="12.75" customHeight="1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  <c r="AF506" s="53"/>
      <c r="AG506" s="53"/>
      <c r="AH506" s="53"/>
      <c r="AI506" s="53"/>
      <c r="AJ506" s="53"/>
      <c r="AK506" s="53"/>
      <c r="AL506" s="53"/>
      <c r="AM506" s="53"/>
      <c r="AN506" s="53"/>
      <c r="AO506" s="53"/>
      <c r="AP506" s="53"/>
      <c r="AQ506" s="53"/>
      <c r="AR506" s="53"/>
      <c r="AS506" s="53"/>
      <c r="AT506" s="53"/>
      <c r="AU506" s="53"/>
      <c r="AV506" s="53"/>
      <c r="AW506" s="53"/>
      <c r="AX506" s="53"/>
      <c r="AY506" s="53"/>
      <c r="AZ506" s="53"/>
      <c r="BA506" s="53"/>
      <c r="BB506" s="53"/>
      <c r="BC506" s="53"/>
      <c r="BD506" s="53"/>
      <c r="BE506" s="53"/>
      <c r="BF506" s="53"/>
      <c r="BG506" s="53"/>
      <c r="BH506" s="53"/>
      <c r="BI506" s="53"/>
      <c r="BJ506" s="53"/>
      <c r="BK506" s="53"/>
    </row>
    <row r="507" ht="12.75" customHeight="1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3"/>
      <c r="AH507" s="53"/>
      <c r="AI507" s="53"/>
      <c r="AJ507" s="53"/>
      <c r="AK507" s="53"/>
      <c r="AL507" s="53"/>
      <c r="AM507" s="53"/>
      <c r="AN507" s="53"/>
      <c r="AO507" s="53"/>
      <c r="AP507" s="53"/>
      <c r="AQ507" s="53"/>
      <c r="AR507" s="53"/>
      <c r="AS507" s="53"/>
      <c r="AT507" s="53"/>
      <c r="AU507" s="53"/>
      <c r="AV507" s="53"/>
      <c r="AW507" s="53"/>
      <c r="AX507" s="53"/>
      <c r="AY507" s="53"/>
      <c r="AZ507" s="53"/>
      <c r="BA507" s="53"/>
      <c r="BB507" s="53"/>
      <c r="BC507" s="53"/>
      <c r="BD507" s="53"/>
      <c r="BE507" s="53"/>
      <c r="BF507" s="53"/>
      <c r="BG507" s="53"/>
      <c r="BH507" s="53"/>
      <c r="BI507" s="53"/>
      <c r="BJ507" s="53"/>
      <c r="BK507" s="53"/>
    </row>
    <row r="508" ht="12.75" customHeight="1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  <c r="AD508" s="53"/>
      <c r="AE508" s="53"/>
      <c r="AF508" s="53"/>
      <c r="AG508" s="53"/>
      <c r="AH508" s="53"/>
      <c r="AI508" s="53"/>
      <c r="AJ508" s="53"/>
      <c r="AK508" s="53"/>
      <c r="AL508" s="53"/>
      <c r="AM508" s="53"/>
      <c r="AN508" s="53"/>
      <c r="AO508" s="53"/>
      <c r="AP508" s="53"/>
      <c r="AQ508" s="53"/>
      <c r="AR508" s="53"/>
      <c r="AS508" s="53"/>
      <c r="AT508" s="53"/>
      <c r="AU508" s="53"/>
      <c r="AV508" s="53"/>
      <c r="AW508" s="53"/>
      <c r="AX508" s="53"/>
      <c r="AY508" s="53"/>
      <c r="AZ508" s="53"/>
      <c r="BA508" s="53"/>
      <c r="BB508" s="53"/>
      <c r="BC508" s="53"/>
      <c r="BD508" s="53"/>
      <c r="BE508" s="53"/>
      <c r="BF508" s="53"/>
      <c r="BG508" s="53"/>
      <c r="BH508" s="53"/>
      <c r="BI508" s="53"/>
      <c r="BJ508" s="53"/>
      <c r="BK508" s="53"/>
    </row>
    <row r="509" ht="12.75" customHeight="1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  <c r="AD509" s="53"/>
      <c r="AE509" s="53"/>
      <c r="AF509" s="53"/>
      <c r="AG509" s="53"/>
      <c r="AH509" s="53"/>
      <c r="AI509" s="53"/>
      <c r="AJ509" s="53"/>
      <c r="AK509" s="53"/>
      <c r="AL509" s="53"/>
      <c r="AM509" s="53"/>
      <c r="AN509" s="53"/>
      <c r="AO509" s="53"/>
      <c r="AP509" s="53"/>
      <c r="AQ509" s="53"/>
      <c r="AR509" s="53"/>
      <c r="AS509" s="53"/>
      <c r="AT509" s="53"/>
      <c r="AU509" s="53"/>
      <c r="AV509" s="53"/>
      <c r="AW509" s="53"/>
      <c r="AX509" s="53"/>
      <c r="AY509" s="53"/>
      <c r="AZ509" s="53"/>
      <c r="BA509" s="53"/>
      <c r="BB509" s="53"/>
      <c r="BC509" s="53"/>
      <c r="BD509" s="53"/>
      <c r="BE509" s="53"/>
      <c r="BF509" s="53"/>
      <c r="BG509" s="53"/>
      <c r="BH509" s="53"/>
      <c r="BI509" s="53"/>
      <c r="BJ509" s="53"/>
      <c r="BK509" s="53"/>
    </row>
    <row r="510" ht="12.75" customHeight="1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  <c r="AD510" s="53"/>
      <c r="AE510" s="53"/>
      <c r="AF510" s="53"/>
      <c r="AG510" s="53"/>
      <c r="AH510" s="53"/>
      <c r="AI510" s="53"/>
      <c r="AJ510" s="53"/>
      <c r="AK510" s="53"/>
      <c r="AL510" s="53"/>
      <c r="AM510" s="53"/>
      <c r="AN510" s="53"/>
      <c r="AO510" s="53"/>
      <c r="AP510" s="53"/>
      <c r="AQ510" s="53"/>
      <c r="AR510" s="53"/>
      <c r="AS510" s="53"/>
      <c r="AT510" s="53"/>
      <c r="AU510" s="53"/>
      <c r="AV510" s="53"/>
      <c r="AW510" s="53"/>
      <c r="AX510" s="53"/>
      <c r="AY510" s="53"/>
      <c r="AZ510" s="53"/>
      <c r="BA510" s="53"/>
      <c r="BB510" s="53"/>
      <c r="BC510" s="53"/>
      <c r="BD510" s="53"/>
      <c r="BE510" s="53"/>
      <c r="BF510" s="53"/>
      <c r="BG510" s="53"/>
      <c r="BH510" s="53"/>
      <c r="BI510" s="53"/>
      <c r="BJ510" s="53"/>
      <c r="BK510" s="53"/>
    </row>
    <row r="511" ht="12.75" customHeight="1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3"/>
      <c r="AH511" s="53"/>
      <c r="AI511" s="53"/>
      <c r="AJ511" s="53"/>
      <c r="AK511" s="53"/>
      <c r="AL511" s="53"/>
      <c r="AM511" s="53"/>
      <c r="AN511" s="53"/>
      <c r="AO511" s="53"/>
      <c r="AP511" s="53"/>
      <c r="AQ511" s="53"/>
      <c r="AR511" s="53"/>
      <c r="AS511" s="53"/>
      <c r="AT511" s="53"/>
      <c r="AU511" s="53"/>
      <c r="AV511" s="53"/>
      <c r="AW511" s="53"/>
      <c r="AX511" s="53"/>
      <c r="AY511" s="53"/>
      <c r="AZ511" s="53"/>
      <c r="BA511" s="53"/>
      <c r="BB511" s="53"/>
      <c r="BC511" s="53"/>
      <c r="BD511" s="53"/>
      <c r="BE511" s="53"/>
      <c r="BF511" s="53"/>
      <c r="BG511" s="53"/>
      <c r="BH511" s="53"/>
      <c r="BI511" s="53"/>
      <c r="BJ511" s="53"/>
      <c r="BK511" s="53"/>
    </row>
    <row r="512" ht="12.75" customHeight="1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53"/>
      <c r="AG512" s="53"/>
      <c r="AH512" s="53"/>
      <c r="AI512" s="53"/>
      <c r="AJ512" s="53"/>
      <c r="AK512" s="53"/>
      <c r="AL512" s="53"/>
      <c r="AM512" s="53"/>
      <c r="AN512" s="53"/>
      <c r="AO512" s="53"/>
      <c r="AP512" s="53"/>
      <c r="AQ512" s="53"/>
      <c r="AR512" s="53"/>
      <c r="AS512" s="53"/>
      <c r="AT512" s="53"/>
      <c r="AU512" s="53"/>
      <c r="AV512" s="53"/>
      <c r="AW512" s="53"/>
      <c r="AX512" s="53"/>
      <c r="AY512" s="53"/>
      <c r="AZ512" s="53"/>
      <c r="BA512" s="53"/>
      <c r="BB512" s="53"/>
      <c r="BC512" s="53"/>
      <c r="BD512" s="53"/>
      <c r="BE512" s="53"/>
      <c r="BF512" s="53"/>
      <c r="BG512" s="53"/>
      <c r="BH512" s="53"/>
      <c r="BI512" s="53"/>
      <c r="BJ512" s="53"/>
      <c r="BK512" s="53"/>
    </row>
    <row r="513" ht="12.75" customHeight="1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  <c r="AD513" s="53"/>
      <c r="AE513" s="53"/>
      <c r="AF513" s="53"/>
      <c r="AG513" s="53"/>
      <c r="AH513" s="53"/>
      <c r="AI513" s="53"/>
      <c r="AJ513" s="53"/>
      <c r="AK513" s="53"/>
      <c r="AL513" s="53"/>
      <c r="AM513" s="53"/>
      <c r="AN513" s="53"/>
      <c r="AO513" s="53"/>
      <c r="AP513" s="53"/>
      <c r="AQ513" s="53"/>
      <c r="AR513" s="53"/>
      <c r="AS513" s="53"/>
      <c r="AT513" s="53"/>
      <c r="AU513" s="53"/>
      <c r="AV513" s="53"/>
      <c r="AW513" s="53"/>
      <c r="AX513" s="53"/>
      <c r="AY513" s="53"/>
      <c r="AZ513" s="53"/>
      <c r="BA513" s="53"/>
      <c r="BB513" s="53"/>
      <c r="BC513" s="53"/>
      <c r="BD513" s="53"/>
      <c r="BE513" s="53"/>
      <c r="BF513" s="53"/>
      <c r="BG513" s="53"/>
      <c r="BH513" s="53"/>
      <c r="BI513" s="53"/>
      <c r="BJ513" s="53"/>
      <c r="BK513" s="53"/>
    </row>
    <row r="514" ht="12.75" customHeight="1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  <c r="AD514" s="53"/>
      <c r="AE514" s="53"/>
      <c r="AF514" s="53"/>
      <c r="AG514" s="53"/>
      <c r="AH514" s="53"/>
      <c r="AI514" s="53"/>
      <c r="AJ514" s="53"/>
      <c r="AK514" s="53"/>
      <c r="AL514" s="53"/>
      <c r="AM514" s="53"/>
      <c r="AN514" s="53"/>
      <c r="AO514" s="53"/>
      <c r="AP514" s="53"/>
      <c r="AQ514" s="53"/>
      <c r="AR514" s="53"/>
      <c r="AS514" s="53"/>
      <c r="AT514" s="53"/>
      <c r="AU514" s="53"/>
      <c r="AV514" s="53"/>
      <c r="AW514" s="53"/>
      <c r="AX514" s="53"/>
      <c r="AY514" s="53"/>
      <c r="AZ514" s="53"/>
      <c r="BA514" s="53"/>
      <c r="BB514" s="53"/>
      <c r="BC514" s="53"/>
      <c r="BD514" s="53"/>
      <c r="BE514" s="53"/>
      <c r="BF514" s="53"/>
      <c r="BG514" s="53"/>
      <c r="BH514" s="53"/>
      <c r="BI514" s="53"/>
      <c r="BJ514" s="53"/>
      <c r="BK514" s="53"/>
    </row>
    <row r="515" ht="12.75" customHeight="1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  <c r="AD515" s="53"/>
      <c r="AE515" s="53"/>
      <c r="AF515" s="53"/>
      <c r="AG515" s="53"/>
      <c r="AH515" s="53"/>
      <c r="AI515" s="53"/>
      <c r="AJ515" s="53"/>
      <c r="AK515" s="53"/>
      <c r="AL515" s="53"/>
      <c r="AM515" s="53"/>
      <c r="AN515" s="53"/>
      <c r="AO515" s="53"/>
      <c r="AP515" s="53"/>
      <c r="AQ515" s="53"/>
      <c r="AR515" s="53"/>
      <c r="AS515" s="53"/>
      <c r="AT515" s="53"/>
      <c r="AU515" s="53"/>
      <c r="AV515" s="53"/>
      <c r="AW515" s="53"/>
      <c r="AX515" s="53"/>
      <c r="AY515" s="53"/>
      <c r="AZ515" s="53"/>
      <c r="BA515" s="53"/>
      <c r="BB515" s="53"/>
      <c r="BC515" s="53"/>
      <c r="BD515" s="53"/>
      <c r="BE515" s="53"/>
      <c r="BF515" s="53"/>
      <c r="BG515" s="53"/>
      <c r="BH515" s="53"/>
      <c r="BI515" s="53"/>
      <c r="BJ515" s="53"/>
      <c r="BK515" s="53"/>
    </row>
    <row r="516" ht="12.75" customHeight="1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3"/>
      <c r="AH516" s="53"/>
      <c r="AI516" s="53"/>
      <c r="AJ516" s="53"/>
      <c r="AK516" s="53"/>
      <c r="AL516" s="53"/>
      <c r="AM516" s="53"/>
      <c r="AN516" s="53"/>
      <c r="AO516" s="53"/>
      <c r="AP516" s="53"/>
      <c r="AQ516" s="53"/>
      <c r="AR516" s="53"/>
      <c r="AS516" s="53"/>
      <c r="AT516" s="53"/>
      <c r="AU516" s="53"/>
      <c r="AV516" s="53"/>
      <c r="AW516" s="53"/>
      <c r="AX516" s="53"/>
      <c r="AY516" s="53"/>
      <c r="AZ516" s="53"/>
      <c r="BA516" s="53"/>
      <c r="BB516" s="53"/>
      <c r="BC516" s="53"/>
      <c r="BD516" s="53"/>
      <c r="BE516" s="53"/>
      <c r="BF516" s="53"/>
      <c r="BG516" s="53"/>
      <c r="BH516" s="53"/>
      <c r="BI516" s="53"/>
      <c r="BJ516" s="53"/>
      <c r="BK516" s="53"/>
    </row>
    <row r="517" ht="12.75" customHeight="1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  <c r="AE517" s="53"/>
      <c r="AF517" s="53"/>
      <c r="AG517" s="53"/>
      <c r="AH517" s="53"/>
      <c r="AI517" s="53"/>
      <c r="AJ517" s="53"/>
      <c r="AK517" s="53"/>
      <c r="AL517" s="53"/>
      <c r="AM517" s="53"/>
      <c r="AN517" s="53"/>
      <c r="AO517" s="53"/>
      <c r="AP517" s="53"/>
      <c r="AQ517" s="53"/>
      <c r="AR517" s="53"/>
      <c r="AS517" s="53"/>
      <c r="AT517" s="53"/>
      <c r="AU517" s="53"/>
      <c r="AV517" s="53"/>
      <c r="AW517" s="53"/>
      <c r="AX517" s="53"/>
      <c r="AY517" s="53"/>
      <c r="AZ517" s="53"/>
      <c r="BA517" s="53"/>
      <c r="BB517" s="53"/>
      <c r="BC517" s="53"/>
      <c r="BD517" s="53"/>
      <c r="BE517" s="53"/>
      <c r="BF517" s="53"/>
      <c r="BG517" s="53"/>
      <c r="BH517" s="53"/>
      <c r="BI517" s="53"/>
      <c r="BJ517" s="53"/>
      <c r="BK517" s="53"/>
    </row>
    <row r="518" ht="12.75" customHeight="1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3"/>
      <c r="AD518" s="53"/>
      <c r="AE518" s="53"/>
      <c r="AF518" s="53"/>
      <c r="AG518" s="53"/>
      <c r="AH518" s="53"/>
      <c r="AI518" s="53"/>
      <c r="AJ518" s="53"/>
      <c r="AK518" s="53"/>
      <c r="AL518" s="53"/>
      <c r="AM518" s="53"/>
      <c r="AN518" s="53"/>
      <c r="AO518" s="53"/>
      <c r="AP518" s="53"/>
      <c r="AQ518" s="53"/>
      <c r="AR518" s="53"/>
      <c r="AS518" s="53"/>
      <c r="AT518" s="53"/>
      <c r="AU518" s="53"/>
      <c r="AV518" s="53"/>
      <c r="AW518" s="53"/>
      <c r="AX518" s="53"/>
      <c r="AY518" s="53"/>
      <c r="AZ518" s="53"/>
      <c r="BA518" s="53"/>
      <c r="BB518" s="53"/>
      <c r="BC518" s="53"/>
      <c r="BD518" s="53"/>
      <c r="BE518" s="53"/>
      <c r="BF518" s="53"/>
      <c r="BG518" s="53"/>
      <c r="BH518" s="53"/>
      <c r="BI518" s="53"/>
      <c r="BJ518" s="53"/>
      <c r="BK518" s="53"/>
    </row>
    <row r="519" ht="12.75" customHeight="1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AD519" s="53"/>
      <c r="AE519" s="53"/>
      <c r="AF519" s="53"/>
      <c r="AG519" s="53"/>
      <c r="AH519" s="53"/>
      <c r="AI519" s="53"/>
      <c r="AJ519" s="53"/>
      <c r="AK519" s="53"/>
      <c r="AL519" s="53"/>
      <c r="AM519" s="53"/>
      <c r="AN519" s="53"/>
      <c r="AO519" s="53"/>
      <c r="AP519" s="53"/>
      <c r="AQ519" s="53"/>
      <c r="AR519" s="53"/>
      <c r="AS519" s="53"/>
      <c r="AT519" s="53"/>
      <c r="AU519" s="53"/>
      <c r="AV519" s="53"/>
      <c r="AW519" s="53"/>
      <c r="AX519" s="53"/>
      <c r="AY519" s="53"/>
      <c r="AZ519" s="53"/>
      <c r="BA519" s="53"/>
      <c r="BB519" s="53"/>
      <c r="BC519" s="53"/>
      <c r="BD519" s="53"/>
      <c r="BE519" s="53"/>
      <c r="BF519" s="53"/>
      <c r="BG519" s="53"/>
      <c r="BH519" s="53"/>
      <c r="BI519" s="53"/>
      <c r="BJ519" s="53"/>
      <c r="BK519" s="53"/>
    </row>
    <row r="520" ht="12.75" customHeight="1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  <c r="AD520" s="53"/>
      <c r="AE520" s="53"/>
      <c r="AF520" s="53"/>
      <c r="AG520" s="53"/>
      <c r="AH520" s="53"/>
      <c r="AI520" s="53"/>
      <c r="AJ520" s="53"/>
      <c r="AK520" s="53"/>
      <c r="AL520" s="53"/>
      <c r="AM520" s="53"/>
      <c r="AN520" s="53"/>
      <c r="AO520" s="53"/>
      <c r="AP520" s="53"/>
      <c r="AQ520" s="53"/>
      <c r="AR520" s="53"/>
      <c r="AS520" s="53"/>
      <c r="AT520" s="53"/>
      <c r="AU520" s="53"/>
      <c r="AV520" s="53"/>
      <c r="AW520" s="53"/>
      <c r="AX520" s="53"/>
      <c r="AY520" s="53"/>
      <c r="AZ520" s="53"/>
      <c r="BA520" s="53"/>
      <c r="BB520" s="53"/>
      <c r="BC520" s="53"/>
      <c r="BD520" s="53"/>
      <c r="BE520" s="53"/>
      <c r="BF520" s="53"/>
      <c r="BG520" s="53"/>
      <c r="BH520" s="53"/>
      <c r="BI520" s="53"/>
      <c r="BJ520" s="53"/>
      <c r="BK520" s="53"/>
    </row>
    <row r="521" ht="12.75" customHeight="1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  <c r="AD521" s="53"/>
      <c r="AE521" s="53"/>
      <c r="AF521" s="53"/>
      <c r="AG521" s="53"/>
      <c r="AH521" s="53"/>
      <c r="AI521" s="53"/>
      <c r="AJ521" s="53"/>
      <c r="AK521" s="53"/>
      <c r="AL521" s="53"/>
      <c r="AM521" s="53"/>
      <c r="AN521" s="53"/>
      <c r="AO521" s="53"/>
      <c r="AP521" s="53"/>
      <c r="AQ521" s="53"/>
      <c r="AR521" s="53"/>
      <c r="AS521" s="53"/>
      <c r="AT521" s="53"/>
      <c r="AU521" s="53"/>
      <c r="AV521" s="53"/>
      <c r="AW521" s="53"/>
      <c r="AX521" s="53"/>
      <c r="AY521" s="53"/>
      <c r="AZ521" s="53"/>
      <c r="BA521" s="53"/>
      <c r="BB521" s="53"/>
      <c r="BC521" s="53"/>
      <c r="BD521" s="53"/>
      <c r="BE521" s="53"/>
      <c r="BF521" s="53"/>
      <c r="BG521" s="53"/>
      <c r="BH521" s="53"/>
      <c r="BI521" s="53"/>
      <c r="BJ521" s="53"/>
      <c r="BK521" s="53"/>
    </row>
    <row r="522" ht="12.75" customHeight="1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3"/>
      <c r="AD522" s="53"/>
      <c r="AE522" s="53"/>
      <c r="AF522" s="53"/>
      <c r="AG522" s="53"/>
      <c r="AH522" s="53"/>
      <c r="AI522" s="53"/>
      <c r="AJ522" s="53"/>
      <c r="AK522" s="53"/>
      <c r="AL522" s="53"/>
      <c r="AM522" s="53"/>
      <c r="AN522" s="53"/>
      <c r="AO522" s="53"/>
      <c r="AP522" s="53"/>
      <c r="AQ522" s="53"/>
      <c r="AR522" s="53"/>
      <c r="AS522" s="53"/>
      <c r="AT522" s="53"/>
      <c r="AU522" s="53"/>
      <c r="AV522" s="53"/>
      <c r="AW522" s="53"/>
      <c r="AX522" s="53"/>
      <c r="AY522" s="53"/>
      <c r="AZ522" s="53"/>
      <c r="BA522" s="53"/>
      <c r="BB522" s="53"/>
      <c r="BC522" s="53"/>
      <c r="BD522" s="53"/>
      <c r="BE522" s="53"/>
      <c r="BF522" s="53"/>
      <c r="BG522" s="53"/>
      <c r="BH522" s="53"/>
      <c r="BI522" s="53"/>
      <c r="BJ522" s="53"/>
      <c r="BK522" s="53"/>
    </row>
    <row r="523" ht="12.75" customHeight="1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  <c r="AB523" s="53"/>
      <c r="AC523" s="53"/>
      <c r="AD523" s="53"/>
      <c r="AE523" s="53"/>
      <c r="AF523" s="53"/>
      <c r="AG523" s="53"/>
      <c r="AH523" s="53"/>
      <c r="AI523" s="53"/>
      <c r="AJ523" s="53"/>
      <c r="AK523" s="53"/>
      <c r="AL523" s="53"/>
      <c r="AM523" s="53"/>
      <c r="AN523" s="53"/>
      <c r="AO523" s="53"/>
      <c r="AP523" s="53"/>
      <c r="AQ523" s="53"/>
      <c r="AR523" s="53"/>
      <c r="AS523" s="53"/>
      <c r="AT523" s="53"/>
      <c r="AU523" s="53"/>
      <c r="AV523" s="53"/>
      <c r="AW523" s="53"/>
      <c r="AX523" s="53"/>
      <c r="AY523" s="53"/>
      <c r="AZ523" s="53"/>
      <c r="BA523" s="53"/>
      <c r="BB523" s="53"/>
      <c r="BC523" s="53"/>
      <c r="BD523" s="53"/>
      <c r="BE523" s="53"/>
      <c r="BF523" s="53"/>
      <c r="BG523" s="53"/>
      <c r="BH523" s="53"/>
      <c r="BI523" s="53"/>
      <c r="BJ523" s="53"/>
      <c r="BK523" s="53"/>
    </row>
    <row r="524" ht="12.75" customHeight="1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  <c r="AD524" s="53"/>
      <c r="AE524" s="53"/>
      <c r="AF524" s="53"/>
      <c r="AG524" s="53"/>
      <c r="AH524" s="53"/>
      <c r="AI524" s="53"/>
      <c r="AJ524" s="53"/>
      <c r="AK524" s="53"/>
      <c r="AL524" s="53"/>
      <c r="AM524" s="53"/>
      <c r="AN524" s="53"/>
      <c r="AO524" s="53"/>
      <c r="AP524" s="53"/>
      <c r="AQ524" s="53"/>
      <c r="AR524" s="53"/>
      <c r="AS524" s="53"/>
      <c r="AT524" s="53"/>
      <c r="AU524" s="53"/>
      <c r="AV524" s="53"/>
      <c r="AW524" s="53"/>
      <c r="AX524" s="53"/>
      <c r="AY524" s="53"/>
      <c r="AZ524" s="53"/>
      <c r="BA524" s="53"/>
      <c r="BB524" s="53"/>
      <c r="BC524" s="53"/>
      <c r="BD524" s="53"/>
      <c r="BE524" s="53"/>
      <c r="BF524" s="53"/>
      <c r="BG524" s="53"/>
      <c r="BH524" s="53"/>
      <c r="BI524" s="53"/>
      <c r="BJ524" s="53"/>
      <c r="BK524" s="53"/>
    </row>
    <row r="525" ht="12.75" customHeight="1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3"/>
      <c r="AD525" s="53"/>
      <c r="AE525" s="53"/>
      <c r="AF525" s="53"/>
      <c r="AG525" s="53"/>
      <c r="AH525" s="53"/>
      <c r="AI525" s="53"/>
      <c r="AJ525" s="53"/>
      <c r="AK525" s="53"/>
      <c r="AL525" s="53"/>
      <c r="AM525" s="53"/>
      <c r="AN525" s="53"/>
      <c r="AO525" s="53"/>
      <c r="AP525" s="53"/>
      <c r="AQ525" s="53"/>
      <c r="AR525" s="53"/>
      <c r="AS525" s="53"/>
      <c r="AT525" s="53"/>
      <c r="AU525" s="53"/>
      <c r="AV525" s="53"/>
      <c r="AW525" s="53"/>
      <c r="AX525" s="53"/>
      <c r="AY525" s="53"/>
      <c r="AZ525" s="53"/>
      <c r="BA525" s="53"/>
      <c r="BB525" s="53"/>
      <c r="BC525" s="53"/>
      <c r="BD525" s="53"/>
      <c r="BE525" s="53"/>
      <c r="BF525" s="53"/>
      <c r="BG525" s="53"/>
      <c r="BH525" s="53"/>
      <c r="BI525" s="53"/>
      <c r="BJ525" s="53"/>
      <c r="BK525" s="53"/>
    </row>
    <row r="526" ht="12.75" customHeight="1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3"/>
      <c r="AD526" s="53"/>
      <c r="AE526" s="53"/>
      <c r="AF526" s="53"/>
      <c r="AG526" s="53"/>
      <c r="AH526" s="53"/>
      <c r="AI526" s="53"/>
      <c r="AJ526" s="53"/>
      <c r="AK526" s="53"/>
      <c r="AL526" s="53"/>
      <c r="AM526" s="53"/>
      <c r="AN526" s="53"/>
      <c r="AO526" s="53"/>
      <c r="AP526" s="53"/>
      <c r="AQ526" s="53"/>
      <c r="AR526" s="53"/>
      <c r="AS526" s="53"/>
      <c r="AT526" s="53"/>
      <c r="AU526" s="53"/>
      <c r="AV526" s="53"/>
      <c r="AW526" s="53"/>
      <c r="AX526" s="53"/>
      <c r="AY526" s="53"/>
      <c r="AZ526" s="53"/>
      <c r="BA526" s="53"/>
      <c r="BB526" s="53"/>
      <c r="BC526" s="53"/>
      <c r="BD526" s="53"/>
      <c r="BE526" s="53"/>
      <c r="BF526" s="53"/>
      <c r="BG526" s="53"/>
      <c r="BH526" s="53"/>
      <c r="BI526" s="53"/>
      <c r="BJ526" s="53"/>
      <c r="BK526" s="53"/>
    </row>
    <row r="527" ht="12.75" customHeight="1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  <c r="AC527" s="53"/>
      <c r="AD527" s="53"/>
      <c r="AE527" s="53"/>
      <c r="AF527" s="53"/>
      <c r="AG527" s="53"/>
      <c r="AH527" s="53"/>
      <c r="AI527" s="53"/>
      <c r="AJ527" s="53"/>
      <c r="AK527" s="53"/>
      <c r="AL527" s="53"/>
      <c r="AM527" s="53"/>
      <c r="AN527" s="53"/>
      <c r="AO527" s="53"/>
      <c r="AP527" s="53"/>
      <c r="AQ527" s="53"/>
      <c r="AR527" s="53"/>
      <c r="AS527" s="53"/>
      <c r="AT527" s="53"/>
      <c r="AU527" s="53"/>
      <c r="AV527" s="53"/>
      <c r="AW527" s="53"/>
      <c r="AX527" s="53"/>
      <c r="AY527" s="53"/>
      <c r="AZ527" s="53"/>
      <c r="BA527" s="53"/>
      <c r="BB527" s="53"/>
      <c r="BC527" s="53"/>
      <c r="BD527" s="53"/>
      <c r="BE527" s="53"/>
      <c r="BF527" s="53"/>
      <c r="BG527" s="53"/>
      <c r="BH527" s="53"/>
      <c r="BI527" s="53"/>
      <c r="BJ527" s="53"/>
      <c r="BK527" s="53"/>
    </row>
    <row r="528" ht="12.75" customHeight="1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3"/>
      <c r="AD528" s="53"/>
      <c r="AE528" s="53"/>
      <c r="AF528" s="53"/>
      <c r="AG528" s="53"/>
      <c r="AH528" s="53"/>
      <c r="AI528" s="53"/>
      <c r="AJ528" s="53"/>
      <c r="AK528" s="53"/>
      <c r="AL528" s="53"/>
      <c r="AM528" s="53"/>
      <c r="AN528" s="53"/>
      <c r="AO528" s="53"/>
      <c r="AP528" s="53"/>
      <c r="AQ528" s="53"/>
      <c r="AR528" s="53"/>
      <c r="AS528" s="53"/>
      <c r="AT528" s="53"/>
      <c r="AU528" s="53"/>
      <c r="AV528" s="53"/>
      <c r="AW528" s="53"/>
      <c r="AX528" s="53"/>
      <c r="AY528" s="53"/>
      <c r="AZ528" s="53"/>
      <c r="BA528" s="53"/>
      <c r="BB528" s="53"/>
      <c r="BC528" s="53"/>
      <c r="BD528" s="53"/>
      <c r="BE528" s="53"/>
      <c r="BF528" s="53"/>
      <c r="BG528" s="53"/>
      <c r="BH528" s="53"/>
      <c r="BI528" s="53"/>
      <c r="BJ528" s="53"/>
      <c r="BK528" s="53"/>
    </row>
    <row r="529" ht="12.75" customHeight="1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3"/>
      <c r="AD529" s="53"/>
      <c r="AE529" s="53"/>
      <c r="AF529" s="53"/>
      <c r="AG529" s="53"/>
      <c r="AH529" s="53"/>
      <c r="AI529" s="53"/>
      <c r="AJ529" s="53"/>
      <c r="AK529" s="53"/>
      <c r="AL529" s="53"/>
      <c r="AM529" s="53"/>
      <c r="AN529" s="53"/>
      <c r="AO529" s="53"/>
      <c r="AP529" s="53"/>
      <c r="AQ529" s="53"/>
      <c r="AR529" s="53"/>
      <c r="AS529" s="53"/>
      <c r="AT529" s="53"/>
      <c r="AU529" s="53"/>
      <c r="AV529" s="53"/>
      <c r="AW529" s="53"/>
      <c r="AX529" s="53"/>
      <c r="AY529" s="53"/>
      <c r="AZ529" s="53"/>
      <c r="BA529" s="53"/>
      <c r="BB529" s="53"/>
      <c r="BC529" s="53"/>
      <c r="BD529" s="53"/>
      <c r="BE529" s="53"/>
      <c r="BF529" s="53"/>
      <c r="BG529" s="53"/>
      <c r="BH529" s="53"/>
      <c r="BI529" s="53"/>
      <c r="BJ529" s="53"/>
      <c r="BK529" s="53"/>
    </row>
    <row r="530" ht="12.75" customHeight="1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3"/>
      <c r="AH530" s="53"/>
      <c r="AI530" s="53"/>
      <c r="AJ530" s="53"/>
      <c r="AK530" s="53"/>
      <c r="AL530" s="53"/>
      <c r="AM530" s="53"/>
      <c r="AN530" s="53"/>
      <c r="AO530" s="53"/>
      <c r="AP530" s="53"/>
      <c r="AQ530" s="53"/>
      <c r="AR530" s="53"/>
      <c r="AS530" s="53"/>
      <c r="AT530" s="53"/>
      <c r="AU530" s="53"/>
      <c r="AV530" s="53"/>
      <c r="AW530" s="53"/>
      <c r="AX530" s="53"/>
      <c r="AY530" s="53"/>
      <c r="AZ530" s="53"/>
      <c r="BA530" s="53"/>
      <c r="BB530" s="53"/>
      <c r="BC530" s="53"/>
      <c r="BD530" s="53"/>
      <c r="BE530" s="53"/>
      <c r="BF530" s="53"/>
      <c r="BG530" s="53"/>
      <c r="BH530" s="53"/>
      <c r="BI530" s="53"/>
      <c r="BJ530" s="53"/>
      <c r="BK530" s="53"/>
    </row>
    <row r="531" ht="12.75" customHeight="1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3"/>
      <c r="AH531" s="53"/>
      <c r="AI531" s="53"/>
      <c r="AJ531" s="53"/>
      <c r="AK531" s="53"/>
      <c r="AL531" s="53"/>
      <c r="AM531" s="53"/>
      <c r="AN531" s="53"/>
      <c r="AO531" s="53"/>
      <c r="AP531" s="53"/>
      <c r="AQ531" s="53"/>
      <c r="AR531" s="53"/>
      <c r="AS531" s="53"/>
      <c r="AT531" s="53"/>
      <c r="AU531" s="53"/>
      <c r="AV531" s="53"/>
      <c r="AW531" s="53"/>
      <c r="AX531" s="53"/>
      <c r="AY531" s="53"/>
      <c r="AZ531" s="53"/>
      <c r="BA531" s="53"/>
      <c r="BB531" s="53"/>
      <c r="BC531" s="53"/>
      <c r="BD531" s="53"/>
      <c r="BE531" s="53"/>
      <c r="BF531" s="53"/>
      <c r="BG531" s="53"/>
      <c r="BH531" s="53"/>
      <c r="BI531" s="53"/>
      <c r="BJ531" s="53"/>
      <c r="BK531" s="53"/>
    </row>
    <row r="532" ht="12.75" customHeight="1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3"/>
      <c r="AH532" s="53"/>
      <c r="AI532" s="53"/>
      <c r="AJ532" s="53"/>
      <c r="AK532" s="53"/>
      <c r="AL532" s="53"/>
      <c r="AM532" s="53"/>
      <c r="AN532" s="53"/>
      <c r="AO532" s="53"/>
      <c r="AP532" s="53"/>
      <c r="AQ532" s="53"/>
      <c r="AR532" s="53"/>
      <c r="AS532" s="53"/>
      <c r="AT532" s="53"/>
      <c r="AU532" s="53"/>
      <c r="AV532" s="53"/>
      <c r="AW532" s="53"/>
      <c r="AX532" s="53"/>
      <c r="AY532" s="53"/>
      <c r="AZ532" s="53"/>
      <c r="BA532" s="53"/>
      <c r="BB532" s="53"/>
      <c r="BC532" s="53"/>
      <c r="BD532" s="53"/>
      <c r="BE532" s="53"/>
      <c r="BF532" s="53"/>
      <c r="BG532" s="53"/>
      <c r="BH532" s="53"/>
      <c r="BI532" s="53"/>
      <c r="BJ532" s="53"/>
      <c r="BK532" s="53"/>
    </row>
    <row r="533" ht="12.75" customHeight="1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3"/>
      <c r="AH533" s="53"/>
      <c r="AI533" s="53"/>
      <c r="AJ533" s="53"/>
      <c r="AK533" s="53"/>
      <c r="AL533" s="53"/>
      <c r="AM533" s="53"/>
      <c r="AN533" s="53"/>
      <c r="AO533" s="53"/>
      <c r="AP533" s="53"/>
      <c r="AQ533" s="53"/>
      <c r="AR533" s="53"/>
      <c r="AS533" s="53"/>
      <c r="AT533" s="53"/>
      <c r="AU533" s="53"/>
      <c r="AV533" s="53"/>
      <c r="AW533" s="53"/>
      <c r="AX533" s="53"/>
      <c r="AY533" s="53"/>
      <c r="AZ533" s="53"/>
      <c r="BA533" s="53"/>
      <c r="BB533" s="53"/>
      <c r="BC533" s="53"/>
      <c r="BD533" s="53"/>
      <c r="BE533" s="53"/>
      <c r="BF533" s="53"/>
      <c r="BG533" s="53"/>
      <c r="BH533" s="53"/>
      <c r="BI533" s="53"/>
      <c r="BJ533" s="53"/>
      <c r="BK533" s="53"/>
    </row>
    <row r="534" ht="12.75" customHeight="1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F534" s="53"/>
      <c r="AG534" s="53"/>
      <c r="AH534" s="53"/>
      <c r="AI534" s="53"/>
      <c r="AJ534" s="53"/>
      <c r="AK534" s="53"/>
      <c r="AL534" s="53"/>
      <c r="AM534" s="53"/>
      <c r="AN534" s="53"/>
      <c r="AO534" s="53"/>
      <c r="AP534" s="53"/>
      <c r="AQ534" s="53"/>
      <c r="AR534" s="53"/>
      <c r="AS534" s="53"/>
      <c r="AT534" s="53"/>
      <c r="AU534" s="53"/>
      <c r="AV534" s="53"/>
      <c r="AW534" s="53"/>
      <c r="AX534" s="53"/>
      <c r="AY534" s="53"/>
      <c r="AZ534" s="53"/>
      <c r="BA534" s="53"/>
      <c r="BB534" s="53"/>
      <c r="BC534" s="53"/>
      <c r="BD534" s="53"/>
      <c r="BE534" s="53"/>
      <c r="BF534" s="53"/>
      <c r="BG534" s="53"/>
      <c r="BH534" s="53"/>
      <c r="BI534" s="53"/>
      <c r="BJ534" s="53"/>
      <c r="BK534" s="53"/>
    </row>
    <row r="535" ht="12.75" customHeight="1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  <c r="AD535" s="53"/>
      <c r="AE535" s="53"/>
      <c r="AF535" s="53"/>
      <c r="AG535" s="53"/>
      <c r="AH535" s="53"/>
      <c r="AI535" s="53"/>
      <c r="AJ535" s="53"/>
      <c r="AK535" s="53"/>
      <c r="AL535" s="53"/>
      <c r="AM535" s="53"/>
      <c r="AN535" s="53"/>
      <c r="AO535" s="53"/>
      <c r="AP535" s="53"/>
      <c r="AQ535" s="53"/>
      <c r="AR535" s="53"/>
      <c r="AS535" s="53"/>
      <c r="AT535" s="53"/>
      <c r="AU535" s="53"/>
      <c r="AV535" s="53"/>
      <c r="AW535" s="53"/>
      <c r="AX535" s="53"/>
      <c r="AY535" s="53"/>
      <c r="AZ535" s="53"/>
      <c r="BA535" s="53"/>
      <c r="BB535" s="53"/>
      <c r="BC535" s="53"/>
      <c r="BD535" s="53"/>
      <c r="BE535" s="53"/>
      <c r="BF535" s="53"/>
      <c r="BG535" s="53"/>
      <c r="BH535" s="53"/>
      <c r="BI535" s="53"/>
      <c r="BJ535" s="53"/>
      <c r="BK535" s="53"/>
    </row>
    <row r="536" ht="12.75" customHeight="1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  <c r="AD536" s="53"/>
      <c r="AE536" s="53"/>
      <c r="AF536" s="53"/>
      <c r="AG536" s="53"/>
      <c r="AH536" s="53"/>
      <c r="AI536" s="53"/>
      <c r="AJ536" s="53"/>
      <c r="AK536" s="53"/>
      <c r="AL536" s="53"/>
      <c r="AM536" s="53"/>
      <c r="AN536" s="53"/>
      <c r="AO536" s="53"/>
      <c r="AP536" s="53"/>
      <c r="AQ536" s="53"/>
      <c r="AR536" s="53"/>
      <c r="AS536" s="53"/>
      <c r="AT536" s="53"/>
      <c r="AU536" s="53"/>
      <c r="AV536" s="53"/>
      <c r="AW536" s="53"/>
      <c r="AX536" s="53"/>
      <c r="AY536" s="53"/>
      <c r="AZ536" s="53"/>
      <c r="BA536" s="53"/>
      <c r="BB536" s="53"/>
      <c r="BC536" s="53"/>
      <c r="BD536" s="53"/>
      <c r="BE536" s="53"/>
      <c r="BF536" s="53"/>
      <c r="BG536" s="53"/>
      <c r="BH536" s="53"/>
      <c r="BI536" s="53"/>
      <c r="BJ536" s="53"/>
      <c r="BK536" s="53"/>
    </row>
    <row r="537" ht="12.75" customHeight="1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3"/>
      <c r="AH537" s="53"/>
      <c r="AI537" s="53"/>
      <c r="AJ537" s="53"/>
      <c r="AK537" s="53"/>
      <c r="AL537" s="53"/>
      <c r="AM537" s="53"/>
      <c r="AN537" s="53"/>
      <c r="AO537" s="53"/>
      <c r="AP537" s="53"/>
      <c r="AQ537" s="53"/>
      <c r="AR537" s="53"/>
      <c r="AS537" s="53"/>
      <c r="AT537" s="53"/>
      <c r="AU537" s="53"/>
      <c r="AV537" s="53"/>
      <c r="AW537" s="53"/>
      <c r="AX537" s="53"/>
      <c r="AY537" s="53"/>
      <c r="AZ537" s="53"/>
      <c r="BA537" s="53"/>
      <c r="BB537" s="53"/>
      <c r="BC537" s="53"/>
      <c r="BD537" s="53"/>
      <c r="BE537" s="53"/>
      <c r="BF537" s="53"/>
      <c r="BG537" s="53"/>
      <c r="BH537" s="53"/>
      <c r="BI537" s="53"/>
      <c r="BJ537" s="53"/>
      <c r="BK537" s="53"/>
    </row>
    <row r="538" ht="12.75" customHeight="1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3"/>
      <c r="AH538" s="53"/>
      <c r="AI538" s="53"/>
      <c r="AJ538" s="53"/>
      <c r="AK538" s="53"/>
      <c r="AL538" s="53"/>
      <c r="AM538" s="53"/>
      <c r="AN538" s="53"/>
      <c r="AO538" s="53"/>
      <c r="AP538" s="53"/>
      <c r="AQ538" s="53"/>
      <c r="AR538" s="53"/>
      <c r="AS538" s="53"/>
      <c r="AT538" s="53"/>
      <c r="AU538" s="53"/>
      <c r="AV538" s="53"/>
      <c r="AW538" s="53"/>
      <c r="AX538" s="53"/>
      <c r="AY538" s="53"/>
      <c r="AZ538" s="53"/>
      <c r="BA538" s="53"/>
      <c r="BB538" s="53"/>
      <c r="BC538" s="53"/>
      <c r="BD538" s="53"/>
      <c r="BE538" s="53"/>
      <c r="BF538" s="53"/>
      <c r="BG538" s="53"/>
      <c r="BH538" s="53"/>
      <c r="BI538" s="53"/>
      <c r="BJ538" s="53"/>
      <c r="BK538" s="53"/>
    </row>
    <row r="539" ht="12.75" customHeight="1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  <c r="AD539" s="53"/>
      <c r="AE539" s="53"/>
      <c r="AF539" s="53"/>
      <c r="AG539" s="53"/>
      <c r="AH539" s="53"/>
      <c r="AI539" s="53"/>
      <c r="AJ539" s="53"/>
      <c r="AK539" s="53"/>
      <c r="AL539" s="53"/>
      <c r="AM539" s="53"/>
      <c r="AN539" s="53"/>
      <c r="AO539" s="53"/>
      <c r="AP539" s="53"/>
      <c r="AQ539" s="53"/>
      <c r="AR539" s="53"/>
      <c r="AS539" s="53"/>
      <c r="AT539" s="53"/>
      <c r="AU539" s="53"/>
      <c r="AV539" s="53"/>
      <c r="AW539" s="53"/>
      <c r="AX539" s="53"/>
      <c r="AY539" s="53"/>
      <c r="AZ539" s="53"/>
      <c r="BA539" s="53"/>
      <c r="BB539" s="53"/>
      <c r="BC539" s="53"/>
      <c r="BD539" s="53"/>
      <c r="BE539" s="53"/>
      <c r="BF539" s="53"/>
      <c r="BG539" s="53"/>
      <c r="BH539" s="53"/>
      <c r="BI539" s="53"/>
      <c r="BJ539" s="53"/>
      <c r="BK539" s="53"/>
    </row>
    <row r="540" ht="12.75" customHeight="1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  <c r="AE540" s="53"/>
      <c r="AF540" s="53"/>
      <c r="AG540" s="53"/>
      <c r="AH540" s="53"/>
      <c r="AI540" s="53"/>
      <c r="AJ540" s="53"/>
      <c r="AK540" s="53"/>
      <c r="AL540" s="53"/>
      <c r="AM540" s="53"/>
      <c r="AN540" s="53"/>
      <c r="AO540" s="53"/>
      <c r="AP540" s="53"/>
      <c r="AQ540" s="53"/>
      <c r="AR540" s="53"/>
      <c r="AS540" s="53"/>
      <c r="AT540" s="53"/>
      <c r="AU540" s="53"/>
      <c r="AV540" s="53"/>
      <c r="AW540" s="53"/>
      <c r="AX540" s="53"/>
      <c r="AY540" s="53"/>
      <c r="AZ540" s="53"/>
      <c r="BA540" s="53"/>
      <c r="BB540" s="53"/>
      <c r="BC540" s="53"/>
      <c r="BD540" s="53"/>
      <c r="BE540" s="53"/>
      <c r="BF540" s="53"/>
      <c r="BG540" s="53"/>
      <c r="BH540" s="53"/>
      <c r="BI540" s="53"/>
      <c r="BJ540" s="53"/>
      <c r="BK540" s="53"/>
    </row>
    <row r="541" ht="12.75" customHeight="1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  <c r="AG541" s="53"/>
      <c r="AH541" s="53"/>
      <c r="AI541" s="53"/>
      <c r="AJ541" s="53"/>
      <c r="AK541" s="53"/>
      <c r="AL541" s="53"/>
      <c r="AM541" s="53"/>
      <c r="AN541" s="53"/>
      <c r="AO541" s="53"/>
      <c r="AP541" s="53"/>
      <c r="AQ541" s="53"/>
      <c r="AR541" s="53"/>
      <c r="AS541" s="53"/>
      <c r="AT541" s="53"/>
      <c r="AU541" s="53"/>
      <c r="AV541" s="53"/>
      <c r="AW541" s="53"/>
      <c r="AX541" s="53"/>
      <c r="AY541" s="53"/>
      <c r="AZ541" s="53"/>
      <c r="BA541" s="53"/>
      <c r="BB541" s="53"/>
      <c r="BC541" s="53"/>
      <c r="BD541" s="53"/>
      <c r="BE541" s="53"/>
      <c r="BF541" s="53"/>
      <c r="BG541" s="53"/>
      <c r="BH541" s="53"/>
      <c r="BI541" s="53"/>
      <c r="BJ541" s="53"/>
      <c r="BK541" s="53"/>
    </row>
    <row r="542" ht="12.75" customHeight="1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3"/>
      <c r="AH542" s="53"/>
      <c r="AI542" s="53"/>
      <c r="AJ542" s="53"/>
      <c r="AK542" s="53"/>
      <c r="AL542" s="53"/>
      <c r="AM542" s="53"/>
      <c r="AN542" s="53"/>
      <c r="AO542" s="53"/>
      <c r="AP542" s="53"/>
      <c r="AQ542" s="53"/>
      <c r="AR542" s="53"/>
      <c r="AS542" s="53"/>
      <c r="AT542" s="53"/>
      <c r="AU542" s="53"/>
      <c r="AV542" s="53"/>
      <c r="AW542" s="53"/>
      <c r="AX542" s="53"/>
      <c r="AY542" s="53"/>
      <c r="AZ542" s="53"/>
      <c r="BA542" s="53"/>
      <c r="BB542" s="53"/>
      <c r="BC542" s="53"/>
      <c r="BD542" s="53"/>
      <c r="BE542" s="53"/>
      <c r="BF542" s="53"/>
      <c r="BG542" s="53"/>
      <c r="BH542" s="53"/>
      <c r="BI542" s="53"/>
      <c r="BJ542" s="53"/>
      <c r="BK542" s="53"/>
    </row>
    <row r="543" ht="12.75" customHeight="1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3"/>
      <c r="AH543" s="53"/>
      <c r="AI543" s="53"/>
      <c r="AJ543" s="53"/>
      <c r="AK543" s="53"/>
      <c r="AL543" s="53"/>
      <c r="AM543" s="53"/>
      <c r="AN543" s="53"/>
      <c r="AO543" s="53"/>
      <c r="AP543" s="53"/>
      <c r="AQ543" s="53"/>
      <c r="AR543" s="53"/>
      <c r="AS543" s="53"/>
      <c r="AT543" s="53"/>
      <c r="AU543" s="53"/>
      <c r="AV543" s="53"/>
      <c r="AW543" s="53"/>
      <c r="AX543" s="53"/>
      <c r="AY543" s="53"/>
      <c r="AZ543" s="53"/>
      <c r="BA543" s="53"/>
      <c r="BB543" s="53"/>
      <c r="BC543" s="53"/>
      <c r="BD543" s="53"/>
      <c r="BE543" s="53"/>
      <c r="BF543" s="53"/>
      <c r="BG543" s="53"/>
      <c r="BH543" s="53"/>
      <c r="BI543" s="53"/>
      <c r="BJ543" s="53"/>
      <c r="BK543" s="53"/>
    </row>
    <row r="544" ht="12.75" customHeight="1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  <c r="AT544" s="53"/>
      <c r="AU544" s="53"/>
      <c r="AV544" s="53"/>
      <c r="AW544" s="53"/>
      <c r="AX544" s="53"/>
      <c r="AY544" s="53"/>
      <c r="AZ544" s="53"/>
      <c r="BA544" s="53"/>
      <c r="BB544" s="53"/>
      <c r="BC544" s="53"/>
      <c r="BD544" s="53"/>
      <c r="BE544" s="53"/>
      <c r="BF544" s="53"/>
      <c r="BG544" s="53"/>
      <c r="BH544" s="53"/>
      <c r="BI544" s="53"/>
      <c r="BJ544" s="53"/>
      <c r="BK544" s="53"/>
    </row>
    <row r="545" ht="12.75" customHeight="1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3"/>
      <c r="AH545" s="53"/>
      <c r="AI545" s="53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  <c r="AT545" s="53"/>
      <c r="AU545" s="53"/>
      <c r="AV545" s="53"/>
      <c r="AW545" s="53"/>
      <c r="AX545" s="53"/>
      <c r="AY545" s="53"/>
      <c r="AZ545" s="53"/>
      <c r="BA545" s="53"/>
      <c r="BB545" s="53"/>
      <c r="BC545" s="53"/>
      <c r="BD545" s="53"/>
      <c r="BE545" s="53"/>
      <c r="BF545" s="53"/>
      <c r="BG545" s="53"/>
      <c r="BH545" s="53"/>
      <c r="BI545" s="53"/>
      <c r="BJ545" s="53"/>
      <c r="BK545" s="53"/>
    </row>
    <row r="546" ht="12.75" customHeight="1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  <c r="AE546" s="53"/>
      <c r="AF546" s="53"/>
      <c r="AG546" s="53"/>
      <c r="AH546" s="53"/>
      <c r="AI546" s="53"/>
      <c r="AJ546" s="53"/>
      <c r="AK546" s="53"/>
      <c r="AL546" s="53"/>
      <c r="AM546" s="53"/>
      <c r="AN546" s="53"/>
      <c r="AO546" s="53"/>
      <c r="AP546" s="53"/>
      <c r="AQ546" s="53"/>
      <c r="AR546" s="53"/>
      <c r="AS546" s="53"/>
      <c r="AT546" s="53"/>
      <c r="AU546" s="53"/>
      <c r="AV546" s="53"/>
      <c r="AW546" s="53"/>
      <c r="AX546" s="53"/>
      <c r="AY546" s="53"/>
      <c r="AZ546" s="53"/>
      <c r="BA546" s="53"/>
      <c r="BB546" s="53"/>
      <c r="BC546" s="53"/>
      <c r="BD546" s="53"/>
      <c r="BE546" s="53"/>
      <c r="BF546" s="53"/>
      <c r="BG546" s="53"/>
      <c r="BH546" s="53"/>
      <c r="BI546" s="53"/>
      <c r="BJ546" s="53"/>
      <c r="BK546" s="53"/>
    </row>
    <row r="547" ht="12.75" customHeight="1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  <c r="AD547" s="53"/>
      <c r="AE547" s="53"/>
      <c r="AF547" s="53"/>
      <c r="AG547" s="53"/>
      <c r="AH547" s="53"/>
      <c r="AI547" s="53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  <c r="AT547" s="53"/>
      <c r="AU547" s="53"/>
      <c r="AV547" s="53"/>
      <c r="AW547" s="53"/>
      <c r="AX547" s="53"/>
      <c r="AY547" s="53"/>
      <c r="AZ547" s="53"/>
      <c r="BA547" s="53"/>
      <c r="BB547" s="53"/>
      <c r="BC547" s="53"/>
      <c r="BD547" s="53"/>
      <c r="BE547" s="53"/>
      <c r="BF547" s="53"/>
      <c r="BG547" s="53"/>
      <c r="BH547" s="53"/>
      <c r="BI547" s="53"/>
      <c r="BJ547" s="53"/>
      <c r="BK547" s="53"/>
    </row>
    <row r="548" ht="12.75" customHeight="1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  <c r="AD548" s="53"/>
      <c r="AE548" s="53"/>
      <c r="AF548" s="53"/>
      <c r="AG548" s="53"/>
      <c r="AH548" s="53"/>
      <c r="AI548" s="53"/>
      <c r="AJ548" s="53"/>
      <c r="AK548" s="53"/>
      <c r="AL548" s="53"/>
      <c r="AM548" s="53"/>
      <c r="AN548" s="53"/>
      <c r="AO548" s="53"/>
      <c r="AP548" s="53"/>
      <c r="AQ548" s="53"/>
      <c r="AR548" s="53"/>
      <c r="AS548" s="53"/>
      <c r="AT548" s="53"/>
      <c r="AU548" s="53"/>
      <c r="AV548" s="53"/>
      <c r="AW548" s="53"/>
      <c r="AX548" s="53"/>
      <c r="AY548" s="53"/>
      <c r="AZ548" s="53"/>
      <c r="BA548" s="53"/>
      <c r="BB548" s="53"/>
      <c r="BC548" s="53"/>
      <c r="BD548" s="53"/>
      <c r="BE548" s="53"/>
      <c r="BF548" s="53"/>
      <c r="BG548" s="53"/>
      <c r="BH548" s="53"/>
      <c r="BI548" s="53"/>
      <c r="BJ548" s="53"/>
      <c r="BK548" s="53"/>
    </row>
    <row r="549" ht="12.75" customHeight="1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3"/>
      <c r="AD549" s="53"/>
      <c r="AE549" s="53"/>
      <c r="AF549" s="53"/>
      <c r="AG549" s="53"/>
      <c r="AH549" s="53"/>
      <c r="AI549" s="53"/>
      <c r="AJ549" s="53"/>
      <c r="AK549" s="53"/>
      <c r="AL549" s="53"/>
      <c r="AM549" s="53"/>
      <c r="AN549" s="53"/>
      <c r="AO549" s="53"/>
      <c r="AP549" s="53"/>
      <c r="AQ549" s="53"/>
      <c r="AR549" s="53"/>
      <c r="AS549" s="53"/>
      <c r="AT549" s="53"/>
      <c r="AU549" s="53"/>
      <c r="AV549" s="53"/>
      <c r="AW549" s="53"/>
      <c r="AX549" s="53"/>
      <c r="AY549" s="53"/>
      <c r="AZ549" s="53"/>
      <c r="BA549" s="53"/>
      <c r="BB549" s="53"/>
      <c r="BC549" s="53"/>
      <c r="BD549" s="53"/>
      <c r="BE549" s="53"/>
      <c r="BF549" s="53"/>
      <c r="BG549" s="53"/>
      <c r="BH549" s="53"/>
      <c r="BI549" s="53"/>
      <c r="BJ549" s="53"/>
      <c r="BK549" s="53"/>
    </row>
    <row r="550" ht="12.75" customHeight="1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3"/>
      <c r="AH550" s="53"/>
      <c r="AI550" s="53"/>
      <c r="AJ550" s="53"/>
      <c r="AK550" s="53"/>
      <c r="AL550" s="53"/>
      <c r="AM550" s="53"/>
      <c r="AN550" s="53"/>
      <c r="AO550" s="53"/>
      <c r="AP550" s="53"/>
      <c r="AQ550" s="53"/>
      <c r="AR550" s="53"/>
      <c r="AS550" s="53"/>
      <c r="AT550" s="53"/>
      <c r="AU550" s="53"/>
      <c r="AV550" s="53"/>
      <c r="AW550" s="53"/>
      <c r="AX550" s="53"/>
      <c r="AY550" s="53"/>
      <c r="AZ550" s="53"/>
      <c r="BA550" s="53"/>
      <c r="BB550" s="53"/>
      <c r="BC550" s="53"/>
      <c r="BD550" s="53"/>
      <c r="BE550" s="53"/>
      <c r="BF550" s="53"/>
      <c r="BG550" s="53"/>
      <c r="BH550" s="53"/>
      <c r="BI550" s="53"/>
      <c r="BJ550" s="53"/>
      <c r="BK550" s="53"/>
    </row>
    <row r="551" ht="12.75" customHeight="1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3"/>
      <c r="AH551" s="53"/>
      <c r="AI551" s="53"/>
      <c r="AJ551" s="53"/>
      <c r="AK551" s="53"/>
      <c r="AL551" s="53"/>
      <c r="AM551" s="53"/>
      <c r="AN551" s="53"/>
      <c r="AO551" s="53"/>
      <c r="AP551" s="53"/>
      <c r="AQ551" s="53"/>
      <c r="AR551" s="53"/>
      <c r="AS551" s="53"/>
      <c r="AT551" s="53"/>
      <c r="AU551" s="53"/>
      <c r="AV551" s="53"/>
      <c r="AW551" s="53"/>
      <c r="AX551" s="53"/>
      <c r="AY551" s="53"/>
      <c r="AZ551" s="53"/>
      <c r="BA551" s="53"/>
      <c r="BB551" s="53"/>
      <c r="BC551" s="53"/>
      <c r="BD551" s="53"/>
      <c r="BE551" s="53"/>
      <c r="BF551" s="53"/>
      <c r="BG551" s="53"/>
      <c r="BH551" s="53"/>
      <c r="BI551" s="53"/>
      <c r="BJ551" s="53"/>
      <c r="BK551" s="53"/>
    </row>
    <row r="552" ht="12.75" customHeight="1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3"/>
      <c r="AH552" s="53"/>
      <c r="AI552" s="53"/>
      <c r="AJ552" s="53"/>
      <c r="AK552" s="53"/>
      <c r="AL552" s="53"/>
      <c r="AM552" s="53"/>
      <c r="AN552" s="53"/>
      <c r="AO552" s="53"/>
      <c r="AP552" s="53"/>
      <c r="AQ552" s="53"/>
      <c r="AR552" s="53"/>
      <c r="AS552" s="53"/>
      <c r="AT552" s="53"/>
      <c r="AU552" s="53"/>
      <c r="AV552" s="53"/>
      <c r="AW552" s="53"/>
      <c r="AX552" s="53"/>
      <c r="AY552" s="53"/>
      <c r="AZ552" s="53"/>
      <c r="BA552" s="53"/>
      <c r="BB552" s="53"/>
      <c r="BC552" s="53"/>
      <c r="BD552" s="53"/>
      <c r="BE552" s="53"/>
      <c r="BF552" s="53"/>
      <c r="BG552" s="53"/>
      <c r="BH552" s="53"/>
      <c r="BI552" s="53"/>
      <c r="BJ552" s="53"/>
      <c r="BK552" s="53"/>
    </row>
    <row r="553" ht="12.75" customHeight="1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3"/>
      <c r="AH553" s="53"/>
      <c r="AI553" s="53"/>
      <c r="AJ553" s="53"/>
      <c r="AK553" s="53"/>
      <c r="AL553" s="53"/>
      <c r="AM553" s="53"/>
      <c r="AN553" s="53"/>
      <c r="AO553" s="53"/>
      <c r="AP553" s="53"/>
      <c r="AQ553" s="53"/>
      <c r="AR553" s="53"/>
      <c r="AS553" s="53"/>
      <c r="AT553" s="53"/>
      <c r="AU553" s="53"/>
      <c r="AV553" s="53"/>
      <c r="AW553" s="53"/>
      <c r="AX553" s="53"/>
      <c r="AY553" s="53"/>
      <c r="AZ553" s="53"/>
      <c r="BA553" s="53"/>
      <c r="BB553" s="53"/>
      <c r="BC553" s="53"/>
      <c r="BD553" s="53"/>
      <c r="BE553" s="53"/>
      <c r="BF553" s="53"/>
      <c r="BG553" s="53"/>
      <c r="BH553" s="53"/>
      <c r="BI553" s="53"/>
      <c r="BJ553" s="53"/>
      <c r="BK553" s="53"/>
    </row>
    <row r="554" ht="12.75" customHeight="1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  <c r="AE554" s="53"/>
      <c r="AF554" s="53"/>
      <c r="AG554" s="53"/>
      <c r="AH554" s="53"/>
      <c r="AI554" s="53"/>
      <c r="AJ554" s="53"/>
      <c r="AK554" s="53"/>
      <c r="AL554" s="53"/>
      <c r="AM554" s="53"/>
      <c r="AN554" s="53"/>
      <c r="AO554" s="53"/>
      <c r="AP554" s="53"/>
      <c r="AQ554" s="53"/>
      <c r="AR554" s="53"/>
      <c r="AS554" s="53"/>
      <c r="AT554" s="53"/>
      <c r="AU554" s="53"/>
      <c r="AV554" s="53"/>
      <c r="AW554" s="53"/>
      <c r="AX554" s="53"/>
      <c r="AY554" s="53"/>
      <c r="AZ554" s="53"/>
      <c r="BA554" s="53"/>
      <c r="BB554" s="53"/>
      <c r="BC554" s="53"/>
      <c r="BD554" s="53"/>
      <c r="BE554" s="53"/>
      <c r="BF554" s="53"/>
      <c r="BG554" s="53"/>
      <c r="BH554" s="53"/>
      <c r="BI554" s="53"/>
      <c r="BJ554" s="53"/>
      <c r="BK554" s="53"/>
    </row>
    <row r="555" ht="12.75" customHeight="1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3"/>
      <c r="AH555" s="53"/>
      <c r="AI555" s="53"/>
      <c r="AJ555" s="53"/>
      <c r="AK555" s="53"/>
      <c r="AL555" s="53"/>
      <c r="AM555" s="53"/>
      <c r="AN555" s="53"/>
      <c r="AO555" s="53"/>
      <c r="AP555" s="53"/>
      <c r="AQ555" s="53"/>
      <c r="AR555" s="53"/>
      <c r="AS555" s="53"/>
      <c r="AT555" s="53"/>
      <c r="AU555" s="53"/>
      <c r="AV555" s="53"/>
      <c r="AW555" s="53"/>
      <c r="AX555" s="53"/>
      <c r="AY555" s="53"/>
      <c r="AZ555" s="53"/>
      <c r="BA555" s="53"/>
      <c r="BB555" s="53"/>
      <c r="BC555" s="53"/>
      <c r="BD555" s="53"/>
      <c r="BE555" s="53"/>
      <c r="BF555" s="53"/>
      <c r="BG555" s="53"/>
      <c r="BH555" s="53"/>
      <c r="BI555" s="53"/>
      <c r="BJ555" s="53"/>
      <c r="BK555" s="53"/>
    </row>
    <row r="556" ht="12.75" customHeight="1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3"/>
      <c r="AH556" s="53"/>
      <c r="AI556" s="53"/>
      <c r="AJ556" s="53"/>
      <c r="AK556" s="53"/>
      <c r="AL556" s="53"/>
      <c r="AM556" s="53"/>
      <c r="AN556" s="53"/>
      <c r="AO556" s="53"/>
      <c r="AP556" s="53"/>
      <c r="AQ556" s="53"/>
      <c r="AR556" s="53"/>
      <c r="AS556" s="53"/>
      <c r="AT556" s="53"/>
      <c r="AU556" s="53"/>
      <c r="AV556" s="53"/>
      <c r="AW556" s="53"/>
      <c r="AX556" s="53"/>
      <c r="AY556" s="53"/>
      <c r="AZ556" s="53"/>
      <c r="BA556" s="53"/>
      <c r="BB556" s="53"/>
      <c r="BC556" s="53"/>
      <c r="BD556" s="53"/>
      <c r="BE556" s="53"/>
      <c r="BF556" s="53"/>
      <c r="BG556" s="53"/>
      <c r="BH556" s="53"/>
      <c r="BI556" s="53"/>
      <c r="BJ556" s="53"/>
      <c r="BK556" s="53"/>
    </row>
    <row r="557" ht="12.75" customHeight="1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3"/>
      <c r="AH557" s="53"/>
      <c r="AI557" s="53"/>
      <c r="AJ557" s="53"/>
      <c r="AK557" s="53"/>
      <c r="AL557" s="53"/>
      <c r="AM557" s="53"/>
      <c r="AN557" s="53"/>
      <c r="AO557" s="53"/>
      <c r="AP557" s="53"/>
      <c r="AQ557" s="53"/>
      <c r="AR557" s="53"/>
      <c r="AS557" s="53"/>
      <c r="AT557" s="53"/>
      <c r="AU557" s="53"/>
      <c r="AV557" s="53"/>
      <c r="AW557" s="53"/>
      <c r="AX557" s="53"/>
      <c r="AY557" s="53"/>
      <c r="AZ557" s="53"/>
      <c r="BA557" s="53"/>
      <c r="BB557" s="53"/>
      <c r="BC557" s="53"/>
      <c r="BD557" s="53"/>
      <c r="BE557" s="53"/>
      <c r="BF557" s="53"/>
      <c r="BG557" s="53"/>
      <c r="BH557" s="53"/>
      <c r="BI557" s="53"/>
      <c r="BJ557" s="53"/>
      <c r="BK557" s="53"/>
    </row>
    <row r="558" ht="12.75" customHeight="1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3"/>
      <c r="AH558" s="53"/>
      <c r="AI558" s="53"/>
      <c r="AJ558" s="53"/>
      <c r="AK558" s="53"/>
      <c r="AL558" s="53"/>
      <c r="AM558" s="53"/>
      <c r="AN558" s="53"/>
      <c r="AO558" s="53"/>
      <c r="AP558" s="53"/>
      <c r="AQ558" s="53"/>
      <c r="AR558" s="53"/>
      <c r="AS558" s="53"/>
      <c r="AT558" s="53"/>
      <c r="AU558" s="53"/>
      <c r="AV558" s="53"/>
      <c r="AW558" s="53"/>
      <c r="AX558" s="53"/>
      <c r="AY558" s="53"/>
      <c r="AZ558" s="53"/>
      <c r="BA558" s="53"/>
      <c r="BB558" s="53"/>
      <c r="BC558" s="53"/>
      <c r="BD558" s="53"/>
      <c r="BE558" s="53"/>
      <c r="BF558" s="53"/>
      <c r="BG558" s="53"/>
      <c r="BH558" s="53"/>
      <c r="BI558" s="53"/>
      <c r="BJ558" s="53"/>
      <c r="BK558" s="53"/>
    </row>
    <row r="559" ht="12.75" customHeight="1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  <c r="AE559" s="53"/>
      <c r="AF559" s="53"/>
      <c r="AG559" s="53"/>
      <c r="AH559" s="53"/>
      <c r="AI559" s="53"/>
      <c r="AJ559" s="53"/>
      <c r="AK559" s="53"/>
      <c r="AL559" s="53"/>
      <c r="AM559" s="53"/>
      <c r="AN559" s="53"/>
      <c r="AO559" s="53"/>
      <c r="AP559" s="53"/>
      <c r="AQ559" s="53"/>
      <c r="AR559" s="53"/>
      <c r="AS559" s="53"/>
      <c r="AT559" s="53"/>
      <c r="AU559" s="53"/>
      <c r="AV559" s="53"/>
      <c r="AW559" s="53"/>
      <c r="AX559" s="53"/>
      <c r="AY559" s="53"/>
      <c r="AZ559" s="53"/>
      <c r="BA559" s="53"/>
      <c r="BB559" s="53"/>
      <c r="BC559" s="53"/>
      <c r="BD559" s="53"/>
      <c r="BE559" s="53"/>
      <c r="BF559" s="53"/>
      <c r="BG559" s="53"/>
      <c r="BH559" s="53"/>
      <c r="BI559" s="53"/>
      <c r="BJ559" s="53"/>
      <c r="BK559" s="53"/>
    </row>
    <row r="560" ht="12.75" customHeight="1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  <c r="AE560" s="53"/>
      <c r="AF560" s="53"/>
      <c r="AG560" s="53"/>
      <c r="AH560" s="53"/>
      <c r="AI560" s="53"/>
      <c r="AJ560" s="53"/>
      <c r="AK560" s="53"/>
      <c r="AL560" s="53"/>
      <c r="AM560" s="53"/>
      <c r="AN560" s="53"/>
      <c r="AO560" s="53"/>
      <c r="AP560" s="53"/>
      <c r="AQ560" s="53"/>
      <c r="AR560" s="53"/>
      <c r="AS560" s="53"/>
      <c r="AT560" s="53"/>
      <c r="AU560" s="53"/>
      <c r="AV560" s="53"/>
      <c r="AW560" s="53"/>
      <c r="AX560" s="53"/>
      <c r="AY560" s="53"/>
      <c r="AZ560" s="53"/>
      <c r="BA560" s="53"/>
      <c r="BB560" s="53"/>
      <c r="BC560" s="53"/>
      <c r="BD560" s="53"/>
      <c r="BE560" s="53"/>
      <c r="BF560" s="53"/>
      <c r="BG560" s="53"/>
      <c r="BH560" s="53"/>
      <c r="BI560" s="53"/>
      <c r="BJ560" s="53"/>
      <c r="BK560" s="53"/>
    </row>
    <row r="561" ht="12.75" customHeight="1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  <c r="AD561" s="53"/>
      <c r="AE561" s="53"/>
      <c r="AF561" s="53"/>
      <c r="AG561" s="53"/>
      <c r="AH561" s="53"/>
      <c r="AI561" s="53"/>
      <c r="AJ561" s="53"/>
      <c r="AK561" s="53"/>
      <c r="AL561" s="53"/>
      <c r="AM561" s="53"/>
      <c r="AN561" s="53"/>
      <c r="AO561" s="53"/>
      <c r="AP561" s="53"/>
      <c r="AQ561" s="53"/>
      <c r="AR561" s="53"/>
      <c r="AS561" s="53"/>
      <c r="AT561" s="53"/>
      <c r="AU561" s="53"/>
      <c r="AV561" s="53"/>
      <c r="AW561" s="53"/>
      <c r="AX561" s="53"/>
      <c r="AY561" s="53"/>
      <c r="AZ561" s="53"/>
      <c r="BA561" s="53"/>
      <c r="BB561" s="53"/>
      <c r="BC561" s="53"/>
      <c r="BD561" s="53"/>
      <c r="BE561" s="53"/>
      <c r="BF561" s="53"/>
      <c r="BG561" s="53"/>
      <c r="BH561" s="53"/>
      <c r="BI561" s="53"/>
      <c r="BJ561" s="53"/>
      <c r="BK561" s="53"/>
    </row>
    <row r="562" ht="12.75" customHeight="1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3"/>
      <c r="AH562" s="53"/>
      <c r="AI562" s="53"/>
      <c r="AJ562" s="53"/>
      <c r="AK562" s="53"/>
      <c r="AL562" s="53"/>
      <c r="AM562" s="53"/>
      <c r="AN562" s="53"/>
      <c r="AO562" s="53"/>
      <c r="AP562" s="53"/>
      <c r="AQ562" s="53"/>
      <c r="AR562" s="53"/>
      <c r="AS562" s="53"/>
      <c r="AT562" s="53"/>
      <c r="AU562" s="53"/>
      <c r="AV562" s="53"/>
      <c r="AW562" s="53"/>
      <c r="AX562" s="53"/>
      <c r="AY562" s="53"/>
      <c r="AZ562" s="53"/>
      <c r="BA562" s="53"/>
      <c r="BB562" s="53"/>
      <c r="BC562" s="53"/>
      <c r="BD562" s="53"/>
      <c r="BE562" s="53"/>
      <c r="BF562" s="53"/>
      <c r="BG562" s="53"/>
      <c r="BH562" s="53"/>
      <c r="BI562" s="53"/>
      <c r="BJ562" s="53"/>
      <c r="BK562" s="53"/>
    </row>
    <row r="563" ht="12.75" customHeight="1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3"/>
      <c r="AH563" s="53"/>
      <c r="AI563" s="53"/>
      <c r="AJ563" s="53"/>
      <c r="AK563" s="53"/>
      <c r="AL563" s="53"/>
      <c r="AM563" s="53"/>
      <c r="AN563" s="53"/>
      <c r="AO563" s="53"/>
      <c r="AP563" s="53"/>
      <c r="AQ563" s="53"/>
      <c r="AR563" s="53"/>
      <c r="AS563" s="53"/>
      <c r="AT563" s="53"/>
      <c r="AU563" s="53"/>
      <c r="AV563" s="53"/>
      <c r="AW563" s="53"/>
      <c r="AX563" s="53"/>
      <c r="AY563" s="53"/>
      <c r="AZ563" s="53"/>
      <c r="BA563" s="53"/>
      <c r="BB563" s="53"/>
      <c r="BC563" s="53"/>
      <c r="BD563" s="53"/>
      <c r="BE563" s="53"/>
      <c r="BF563" s="53"/>
      <c r="BG563" s="53"/>
      <c r="BH563" s="53"/>
      <c r="BI563" s="53"/>
      <c r="BJ563" s="53"/>
      <c r="BK563" s="53"/>
    </row>
    <row r="564" ht="12.75" customHeight="1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  <c r="AD564" s="53"/>
      <c r="AE564" s="53"/>
      <c r="AF564" s="53"/>
      <c r="AG564" s="53"/>
      <c r="AH564" s="53"/>
      <c r="AI564" s="53"/>
      <c r="AJ564" s="53"/>
      <c r="AK564" s="53"/>
      <c r="AL564" s="53"/>
      <c r="AM564" s="53"/>
      <c r="AN564" s="53"/>
      <c r="AO564" s="53"/>
      <c r="AP564" s="53"/>
      <c r="AQ564" s="53"/>
      <c r="AR564" s="53"/>
      <c r="AS564" s="53"/>
      <c r="AT564" s="53"/>
      <c r="AU564" s="53"/>
      <c r="AV564" s="53"/>
      <c r="AW564" s="53"/>
      <c r="AX564" s="53"/>
      <c r="AY564" s="53"/>
      <c r="AZ564" s="53"/>
      <c r="BA564" s="53"/>
      <c r="BB564" s="53"/>
      <c r="BC564" s="53"/>
      <c r="BD564" s="53"/>
      <c r="BE564" s="53"/>
      <c r="BF564" s="53"/>
      <c r="BG564" s="53"/>
      <c r="BH564" s="53"/>
      <c r="BI564" s="53"/>
      <c r="BJ564" s="53"/>
      <c r="BK564" s="53"/>
    </row>
    <row r="565" ht="12.75" customHeight="1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  <c r="AE565" s="53"/>
      <c r="AF565" s="53"/>
      <c r="AG565" s="53"/>
      <c r="AH565" s="53"/>
      <c r="AI565" s="53"/>
      <c r="AJ565" s="53"/>
      <c r="AK565" s="53"/>
      <c r="AL565" s="53"/>
      <c r="AM565" s="53"/>
      <c r="AN565" s="53"/>
      <c r="AO565" s="53"/>
      <c r="AP565" s="53"/>
      <c r="AQ565" s="53"/>
      <c r="AR565" s="53"/>
      <c r="AS565" s="53"/>
      <c r="AT565" s="53"/>
      <c r="AU565" s="53"/>
      <c r="AV565" s="53"/>
      <c r="AW565" s="53"/>
      <c r="AX565" s="53"/>
      <c r="AY565" s="53"/>
      <c r="AZ565" s="53"/>
      <c r="BA565" s="53"/>
      <c r="BB565" s="53"/>
      <c r="BC565" s="53"/>
      <c r="BD565" s="53"/>
      <c r="BE565" s="53"/>
      <c r="BF565" s="53"/>
      <c r="BG565" s="53"/>
      <c r="BH565" s="53"/>
      <c r="BI565" s="53"/>
      <c r="BJ565" s="53"/>
      <c r="BK565" s="53"/>
    </row>
    <row r="566" ht="12.75" customHeight="1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  <c r="AE566" s="53"/>
      <c r="AF566" s="53"/>
      <c r="AG566" s="53"/>
      <c r="AH566" s="53"/>
      <c r="AI566" s="53"/>
      <c r="AJ566" s="53"/>
      <c r="AK566" s="53"/>
      <c r="AL566" s="53"/>
      <c r="AM566" s="53"/>
      <c r="AN566" s="53"/>
      <c r="AO566" s="53"/>
      <c r="AP566" s="53"/>
      <c r="AQ566" s="53"/>
      <c r="AR566" s="53"/>
      <c r="AS566" s="53"/>
      <c r="AT566" s="53"/>
      <c r="AU566" s="53"/>
      <c r="AV566" s="53"/>
      <c r="AW566" s="53"/>
      <c r="AX566" s="53"/>
      <c r="AY566" s="53"/>
      <c r="AZ566" s="53"/>
      <c r="BA566" s="53"/>
      <c r="BB566" s="53"/>
      <c r="BC566" s="53"/>
      <c r="BD566" s="53"/>
      <c r="BE566" s="53"/>
      <c r="BF566" s="53"/>
      <c r="BG566" s="53"/>
      <c r="BH566" s="53"/>
      <c r="BI566" s="53"/>
      <c r="BJ566" s="53"/>
      <c r="BK566" s="53"/>
    </row>
    <row r="567" ht="12.75" customHeight="1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  <c r="AD567" s="53"/>
      <c r="AE567" s="53"/>
      <c r="AF567" s="53"/>
      <c r="AG567" s="53"/>
      <c r="AH567" s="53"/>
      <c r="AI567" s="53"/>
      <c r="AJ567" s="53"/>
      <c r="AK567" s="53"/>
      <c r="AL567" s="53"/>
      <c r="AM567" s="53"/>
      <c r="AN567" s="53"/>
      <c r="AO567" s="53"/>
      <c r="AP567" s="53"/>
      <c r="AQ567" s="53"/>
      <c r="AR567" s="53"/>
      <c r="AS567" s="53"/>
      <c r="AT567" s="53"/>
      <c r="AU567" s="53"/>
      <c r="AV567" s="53"/>
      <c r="AW567" s="53"/>
      <c r="AX567" s="53"/>
      <c r="AY567" s="53"/>
      <c r="AZ567" s="53"/>
      <c r="BA567" s="53"/>
      <c r="BB567" s="53"/>
      <c r="BC567" s="53"/>
      <c r="BD567" s="53"/>
      <c r="BE567" s="53"/>
      <c r="BF567" s="53"/>
      <c r="BG567" s="53"/>
      <c r="BH567" s="53"/>
      <c r="BI567" s="53"/>
      <c r="BJ567" s="53"/>
      <c r="BK567" s="53"/>
    </row>
    <row r="568" ht="12.75" customHeight="1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  <c r="AD568" s="53"/>
      <c r="AE568" s="53"/>
      <c r="AF568" s="53"/>
      <c r="AG568" s="53"/>
      <c r="AH568" s="53"/>
      <c r="AI568" s="53"/>
      <c r="AJ568" s="53"/>
      <c r="AK568" s="53"/>
      <c r="AL568" s="53"/>
      <c r="AM568" s="53"/>
      <c r="AN568" s="53"/>
      <c r="AO568" s="53"/>
      <c r="AP568" s="53"/>
      <c r="AQ568" s="53"/>
      <c r="AR568" s="53"/>
      <c r="AS568" s="53"/>
      <c r="AT568" s="53"/>
      <c r="AU568" s="53"/>
      <c r="AV568" s="53"/>
      <c r="AW568" s="53"/>
      <c r="AX568" s="53"/>
      <c r="AY568" s="53"/>
      <c r="AZ568" s="53"/>
      <c r="BA568" s="53"/>
      <c r="BB568" s="53"/>
      <c r="BC568" s="53"/>
      <c r="BD568" s="53"/>
      <c r="BE568" s="53"/>
      <c r="BF568" s="53"/>
      <c r="BG568" s="53"/>
      <c r="BH568" s="53"/>
      <c r="BI568" s="53"/>
      <c r="BJ568" s="53"/>
      <c r="BK568" s="53"/>
    </row>
    <row r="569" ht="12.75" customHeight="1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  <c r="AE569" s="53"/>
      <c r="AF569" s="53"/>
      <c r="AG569" s="53"/>
      <c r="AH569" s="53"/>
      <c r="AI569" s="53"/>
      <c r="AJ569" s="53"/>
      <c r="AK569" s="53"/>
      <c r="AL569" s="53"/>
      <c r="AM569" s="53"/>
      <c r="AN569" s="53"/>
      <c r="AO569" s="53"/>
      <c r="AP569" s="53"/>
      <c r="AQ569" s="53"/>
      <c r="AR569" s="53"/>
      <c r="AS569" s="53"/>
      <c r="AT569" s="53"/>
      <c r="AU569" s="53"/>
      <c r="AV569" s="53"/>
      <c r="AW569" s="53"/>
      <c r="AX569" s="53"/>
      <c r="AY569" s="53"/>
      <c r="AZ569" s="53"/>
      <c r="BA569" s="53"/>
      <c r="BB569" s="53"/>
      <c r="BC569" s="53"/>
      <c r="BD569" s="53"/>
      <c r="BE569" s="53"/>
      <c r="BF569" s="53"/>
      <c r="BG569" s="53"/>
      <c r="BH569" s="53"/>
      <c r="BI569" s="53"/>
      <c r="BJ569" s="53"/>
      <c r="BK569" s="53"/>
    </row>
    <row r="570" ht="12.75" customHeight="1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  <c r="AE570" s="53"/>
      <c r="AF570" s="53"/>
      <c r="AG570" s="53"/>
      <c r="AH570" s="53"/>
      <c r="AI570" s="53"/>
      <c r="AJ570" s="53"/>
      <c r="AK570" s="53"/>
      <c r="AL570" s="53"/>
      <c r="AM570" s="53"/>
      <c r="AN570" s="53"/>
      <c r="AO570" s="53"/>
      <c r="AP570" s="53"/>
      <c r="AQ570" s="53"/>
      <c r="AR570" s="53"/>
      <c r="AS570" s="53"/>
      <c r="AT570" s="53"/>
      <c r="AU570" s="53"/>
      <c r="AV570" s="53"/>
      <c r="AW570" s="53"/>
      <c r="AX570" s="53"/>
      <c r="AY570" s="53"/>
      <c r="AZ570" s="53"/>
      <c r="BA570" s="53"/>
      <c r="BB570" s="53"/>
      <c r="BC570" s="53"/>
      <c r="BD570" s="53"/>
      <c r="BE570" s="53"/>
      <c r="BF570" s="53"/>
      <c r="BG570" s="53"/>
      <c r="BH570" s="53"/>
      <c r="BI570" s="53"/>
      <c r="BJ570" s="53"/>
      <c r="BK570" s="53"/>
    </row>
    <row r="571" ht="12.75" customHeight="1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3"/>
      <c r="AH571" s="53"/>
      <c r="AI571" s="53"/>
      <c r="AJ571" s="53"/>
      <c r="AK571" s="53"/>
      <c r="AL571" s="53"/>
      <c r="AM571" s="53"/>
      <c r="AN571" s="53"/>
      <c r="AO571" s="53"/>
      <c r="AP571" s="53"/>
      <c r="AQ571" s="53"/>
      <c r="AR571" s="53"/>
      <c r="AS571" s="53"/>
      <c r="AT571" s="53"/>
      <c r="AU571" s="53"/>
      <c r="AV571" s="53"/>
      <c r="AW571" s="53"/>
      <c r="AX571" s="53"/>
      <c r="AY571" s="53"/>
      <c r="AZ571" s="53"/>
      <c r="BA571" s="53"/>
      <c r="BB571" s="53"/>
      <c r="BC571" s="53"/>
      <c r="BD571" s="53"/>
      <c r="BE571" s="53"/>
      <c r="BF571" s="53"/>
      <c r="BG571" s="53"/>
      <c r="BH571" s="53"/>
      <c r="BI571" s="53"/>
      <c r="BJ571" s="53"/>
      <c r="BK571" s="53"/>
    </row>
    <row r="572" ht="12.75" customHeight="1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F572" s="53"/>
      <c r="AG572" s="53"/>
      <c r="AH572" s="53"/>
      <c r="AI572" s="53"/>
      <c r="AJ572" s="53"/>
      <c r="AK572" s="53"/>
      <c r="AL572" s="53"/>
      <c r="AM572" s="53"/>
      <c r="AN572" s="53"/>
      <c r="AO572" s="53"/>
      <c r="AP572" s="53"/>
      <c r="AQ572" s="53"/>
      <c r="AR572" s="53"/>
      <c r="AS572" s="53"/>
      <c r="AT572" s="53"/>
      <c r="AU572" s="53"/>
      <c r="AV572" s="53"/>
      <c r="AW572" s="53"/>
      <c r="AX572" s="53"/>
      <c r="AY572" s="53"/>
      <c r="AZ572" s="53"/>
      <c r="BA572" s="53"/>
      <c r="BB572" s="53"/>
      <c r="BC572" s="53"/>
      <c r="BD572" s="53"/>
      <c r="BE572" s="53"/>
      <c r="BF572" s="53"/>
      <c r="BG572" s="53"/>
      <c r="BH572" s="53"/>
      <c r="BI572" s="53"/>
      <c r="BJ572" s="53"/>
      <c r="BK572" s="53"/>
    </row>
    <row r="573" ht="12.75" customHeight="1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3"/>
      <c r="AH573" s="53"/>
      <c r="AI573" s="53"/>
      <c r="AJ573" s="53"/>
      <c r="AK573" s="53"/>
      <c r="AL573" s="53"/>
      <c r="AM573" s="53"/>
      <c r="AN573" s="53"/>
      <c r="AO573" s="53"/>
      <c r="AP573" s="53"/>
      <c r="AQ573" s="53"/>
      <c r="AR573" s="53"/>
      <c r="AS573" s="53"/>
      <c r="AT573" s="53"/>
      <c r="AU573" s="53"/>
      <c r="AV573" s="53"/>
      <c r="AW573" s="53"/>
      <c r="AX573" s="53"/>
      <c r="AY573" s="53"/>
      <c r="AZ573" s="53"/>
      <c r="BA573" s="53"/>
      <c r="BB573" s="53"/>
      <c r="BC573" s="53"/>
      <c r="BD573" s="53"/>
      <c r="BE573" s="53"/>
      <c r="BF573" s="53"/>
      <c r="BG573" s="53"/>
      <c r="BH573" s="53"/>
      <c r="BI573" s="53"/>
      <c r="BJ573" s="53"/>
      <c r="BK573" s="53"/>
    </row>
    <row r="574" ht="12.75" customHeight="1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</row>
    <row r="575" ht="12.75" customHeight="1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  <c r="AE575" s="53"/>
      <c r="AF575" s="53"/>
      <c r="AG575" s="53"/>
      <c r="AH575" s="53"/>
      <c r="AI575" s="53"/>
      <c r="AJ575" s="53"/>
      <c r="AK575" s="53"/>
      <c r="AL575" s="53"/>
      <c r="AM575" s="53"/>
      <c r="AN575" s="53"/>
      <c r="AO575" s="53"/>
      <c r="AP575" s="53"/>
      <c r="AQ575" s="53"/>
      <c r="AR575" s="53"/>
      <c r="AS575" s="53"/>
      <c r="AT575" s="53"/>
      <c r="AU575" s="53"/>
      <c r="AV575" s="53"/>
      <c r="AW575" s="53"/>
      <c r="AX575" s="53"/>
      <c r="AY575" s="53"/>
      <c r="AZ575" s="53"/>
      <c r="BA575" s="53"/>
      <c r="BB575" s="53"/>
      <c r="BC575" s="53"/>
      <c r="BD575" s="53"/>
      <c r="BE575" s="53"/>
      <c r="BF575" s="53"/>
      <c r="BG575" s="53"/>
      <c r="BH575" s="53"/>
      <c r="BI575" s="53"/>
      <c r="BJ575" s="53"/>
      <c r="BK575" s="53"/>
    </row>
    <row r="576" ht="12.75" customHeight="1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53"/>
      <c r="AG576" s="53"/>
      <c r="AH576" s="53"/>
      <c r="AI576" s="53"/>
      <c r="AJ576" s="53"/>
      <c r="AK576" s="53"/>
      <c r="AL576" s="53"/>
      <c r="AM576" s="53"/>
      <c r="AN576" s="53"/>
      <c r="AO576" s="53"/>
      <c r="AP576" s="53"/>
      <c r="AQ576" s="53"/>
      <c r="AR576" s="53"/>
      <c r="AS576" s="53"/>
      <c r="AT576" s="53"/>
      <c r="AU576" s="53"/>
      <c r="AV576" s="53"/>
      <c r="AW576" s="53"/>
      <c r="AX576" s="53"/>
      <c r="AY576" s="53"/>
      <c r="AZ576" s="53"/>
      <c r="BA576" s="53"/>
      <c r="BB576" s="53"/>
      <c r="BC576" s="53"/>
      <c r="BD576" s="53"/>
      <c r="BE576" s="53"/>
      <c r="BF576" s="53"/>
      <c r="BG576" s="53"/>
      <c r="BH576" s="53"/>
      <c r="BI576" s="53"/>
      <c r="BJ576" s="53"/>
      <c r="BK576" s="53"/>
    </row>
    <row r="577" ht="12.75" customHeight="1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3"/>
      <c r="AH577" s="53"/>
      <c r="AI577" s="53"/>
      <c r="AJ577" s="53"/>
      <c r="AK577" s="53"/>
      <c r="AL577" s="53"/>
      <c r="AM577" s="53"/>
      <c r="AN577" s="53"/>
      <c r="AO577" s="53"/>
      <c r="AP577" s="53"/>
      <c r="AQ577" s="53"/>
      <c r="AR577" s="53"/>
      <c r="AS577" s="53"/>
      <c r="AT577" s="53"/>
      <c r="AU577" s="53"/>
      <c r="AV577" s="53"/>
      <c r="AW577" s="53"/>
      <c r="AX577" s="53"/>
      <c r="AY577" s="53"/>
      <c r="AZ577" s="53"/>
      <c r="BA577" s="53"/>
      <c r="BB577" s="53"/>
      <c r="BC577" s="53"/>
      <c r="BD577" s="53"/>
      <c r="BE577" s="53"/>
      <c r="BF577" s="53"/>
      <c r="BG577" s="53"/>
      <c r="BH577" s="53"/>
      <c r="BI577" s="53"/>
      <c r="BJ577" s="53"/>
      <c r="BK577" s="53"/>
    </row>
    <row r="578" ht="12.75" customHeight="1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</row>
    <row r="579" ht="12.75" customHeight="1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  <c r="AE579" s="53"/>
      <c r="AF579" s="53"/>
      <c r="AG579" s="53"/>
      <c r="AH579" s="53"/>
      <c r="AI579" s="53"/>
      <c r="AJ579" s="53"/>
      <c r="AK579" s="53"/>
      <c r="AL579" s="53"/>
      <c r="AM579" s="53"/>
      <c r="AN579" s="53"/>
      <c r="AO579" s="53"/>
      <c r="AP579" s="53"/>
      <c r="AQ579" s="53"/>
      <c r="AR579" s="53"/>
      <c r="AS579" s="53"/>
      <c r="AT579" s="53"/>
      <c r="AU579" s="53"/>
      <c r="AV579" s="53"/>
      <c r="AW579" s="53"/>
      <c r="AX579" s="53"/>
      <c r="AY579" s="53"/>
      <c r="AZ579" s="53"/>
      <c r="BA579" s="53"/>
      <c r="BB579" s="53"/>
      <c r="BC579" s="53"/>
      <c r="BD579" s="53"/>
      <c r="BE579" s="53"/>
      <c r="BF579" s="53"/>
      <c r="BG579" s="53"/>
      <c r="BH579" s="53"/>
      <c r="BI579" s="53"/>
      <c r="BJ579" s="53"/>
      <c r="BK579" s="53"/>
    </row>
    <row r="580" ht="12.75" customHeight="1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  <c r="AE580" s="53"/>
      <c r="AF580" s="53"/>
      <c r="AG580" s="53"/>
      <c r="AH580" s="53"/>
      <c r="AI580" s="53"/>
      <c r="AJ580" s="53"/>
      <c r="AK580" s="53"/>
      <c r="AL580" s="53"/>
      <c r="AM580" s="53"/>
      <c r="AN580" s="53"/>
      <c r="AO580" s="53"/>
      <c r="AP580" s="53"/>
      <c r="AQ580" s="53"/>
      <c r="AR580" s="53"/>
      <c r="AS580" s="53"/>
      <c r="AT580" s="53"/>
      <c r="AU580" s="53"/>
      <c r="AV580" s="53"/>
      <c r="AW580" s="53"/>
      <c r="AX580" s="53"/>
      <c r="AY580" s="53"/>
      <c r="AZ580" s="53"/>
      <c r="BA580" s="53"/>
      <c r="BB580" s="53"/>
      <c r="BC580" s="53"/>
      <c r="BD580" s="53"/>
      <c r="BE580" s="53"/>
      <c r="BF580" s="53"/>
      <c r="BG580" s="53"/>
      <c r="BH580" s="53"/>
      <c r="BI580" s="53"/>
      <c r="BJ580" s="53"/>
      <c r="BK580" s="53"/>
    </row>
    <row r="581" ht="12.75" customHeight="1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  <c r="AJ581" s="53"/>
      <c r="AK581" s="53"/>
      <c r="AL581" s="53"/>
      <c r="AM581" s="53"/>
      <c r="AN581" s="53"/>
      <c r="AO581" s="53"/>
      <c r="AP581" s="53"/>
      <c r="AQ581" s="53"/>
      <c r="AR581" s="53"/>
      <c r="AS581" s="53"/>
      <c r="AT581" s="53"/>
      <c r="AU581" s="53"/>
      <c r="AV581" s="53"/>
      <c r="AW581" s="53"/>
      <c r="AX581" s="53"/>
      <c r="AY581" s="53"/>
      <c r="AZ581" s="53"/>
      <c r="BA581" s="53"/>
      <c r="BB581" s="53"/>
      <c r="BC581" s="53"/>
      <c r="BD581" s="53"/>
      <c r="BE581" s="53"/>
      <c r="BF581" s="53"/>
      <c r="BG581" s="53"/>
      <c r="BH581" s="53"/>
      <c r="BI581" s="53"/>
      <c r="BJ581" s="53"/>
      <c r="BK581" s="53"/>
    </row>
    <row r="582" ht="12.75" customHeight="1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</row>
    <row r="583" ht="12.75" customHeight="1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3"/>
      <c r="AH583" s="53"/>
      <c r="AI583" s="53"/>
      <c r="AJ583" s="53"/>
      <c r="AK583" s="53"/>
      <c r="AL583" s="53"/>
      <c r="AM583" s="53"/>
      <c r="AN583" s="53"/>
      <c r="AO583" s="53"/>
      <c r="AP583" s="53"/>
      <c r="AQ583" s="53"/>
      <c r="AR583" s="53"/>
      <c r="AS583" s="53"/>
      <c r="AT583" s="53"/>
      <c r="AU583" s="53"/>
      <c r="AV583" s="53"/>
      <c r="AW583" s="53"/>
      <c r="AX583" s="53"/>
      <c r="AY583" s="53"/>
      <c r="AZ583" s="53"/>
      <c r="BA583" s="53"/>
      <c r="BB583" s="53"/>
      <c r="BC583" s="53"/>
      <c r="BD583" s="53"/>
      <c r="BE583" s="53"/>
      <c r="BF583" s="53"/>
      <c r="BG583" s="53"/>
      <c r="BH583" s="53"/>
      <c r="BI583" s="53"/>
      <c r="BJ583" s="53"/>
      <c r="BK583" s="53"/>
    </row>
    <row r="584" ht="12.75" customHeight="1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  <c r="AD584" s="53"/>
      <c r="AE584" s="53"/>
      <c r="AF584" s="53"/>
      <c r="AG584" s="53"/>
      <c r="AH584" s="53"/>
      <c r="AI584" s="53"/>
      <c r="AJ584" s="53"/>
      <c r="AK584" s="53"/>
      <c r="AL584" s="53"/>
      <c r="AM584" s="53"/>
      <c r="AN584" s="53"/>
      <c r="AO584" s="53"/>
      <c r="AP584" s="53"/>
      <c r="AQ584" s="53"/>
      <c r="AR584" s="53"/>
      <c r="AS584" s="53"/>
      <c r="AT584" s="53"/>
      <c r="AU584" s="53"/>
      <c r="AV584" s="53"/>
      <c r="AW584" s="53"/>
      <c r="AX584" s="53"/>
      <c r="AY584" s="53"/>
      <c r="AZ584" s="53"/>
      <c r="BA584" s="53"/>
      <c r="BB584" s="53"/>
      <c r="BC584" s="53"/>
      <c r="BD584" s="53"/>
      <c r="BE584" s="53"/>
      <c r="BF584" s="53"/>
      <c r="BG584" s="53"/>
      <c r="BH584" s="53"/>
      <c r="BI584" s="53"/>
      <c r="BJ584" s="53"/>
      <c r="BK584" s="53"/>
    </row>
    <row r="585" ht="12.75" customHeight="1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3"/>
      <c r="AH585" s="53"/>
      <c r="AI585" s="53"/>
      <c r="AJ585" s="53"/>
      <c r="AK585" s="53"/>
      <c r="AL585" s="53"/>
      <c r="AM585" s="53"/>
      <c r="AN585" s="53"/>
      <c r="AO585" s="53"/>
      <c r="AP585" s="53"/>
      <c r="AQ585" s="53"/>
      <c r="AR585" s="53"/>
      <c r="AS585" s="53"/>
      <c r="AT585" s="53"/>
      <c r="AU585" s="53"/>
      <c r="AV585" s="53"/>
      <c r="AW585" s="53"/>
      <c r="AX585" s="53"/>
      <c r="AY585" s="53"/>
      <c r="AZ585" s="53"/>
      <c r="BA585" s="53"/>
      <c r="BB585" s="53"/>
      <c r="BC585" s="53"/>
      <c r="BD585" s="53"/>
      <c r="BE585" s="53"/>
      <c r="BF585" s="53"/>
      <c r="BG585" s="53"/>
      <c r="BH585" s="53"/>
      <c r="BI585" s="53"/>
      <c r="BJ585" s="53"/>
      <c r="BK585" s="53"/>
    </row>
    <row r="586" ht="12.75" customHeight="1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  <c r="AJ586" s="53"/>
      <c r="AK586" s="53"/>
      <c r="AL586" s="53"/>
      <c r="AM586" s="53"/>
      <c r="AN586" s="53"/>
      <c r="AO586" s="53"/>
      <c r="AP586" s="53"/>
      <c r="AQ586" s="53"/>
      <c r="AR586" s="53"/>
      <c r="AS586" s="53"/>
      <c r="AT586" s="53"/>
      <c r="AU586" s="53"/>
      <c r="AV586" s="53"/>
      <c r="AW586" s="53"/>
      <c r="AX586" s="53"/>
      <c r="AY586" s="53"/>
      <c r="AZ586" s="53"/>
      <c r="BA586" s="53"/>
      <c r="BB586" s="53"/>
      <c r="BC586" s="53"/>
      <c r="BD586" s="53"/>
      <c r="BE586" s="53"/>
      <c r="BF586" s="53"/>
      <c r="BG586" s="53"/>
      <c r="BH586" s="53"/>
      <c r="BI586" s="53"/>
      <c r="BJ586" s="53"/>
      <c r="BK586" s="53"/>
    </row>
    <row r="587" ht="12.75" customHeight="1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53"/>
      <c r="AK587" s="53"/>
      <c r="AL587" s="53"/>
      <c r="AM587" s="53"/>
      <c r="AN587" s="53"/>
      <c r="AO587" s="53"/>
      <c r="AP587" s="53"/>
      <c r="AQ587" s="53"/>
      <c r="AR587" s="53"/>
      <c r="AS587" s="53"/>
      <c r="AT587" s="53"/>
      <c r="AU587" s="53"/>
      <c r="AV587" s="53"/>
      <c r="AW587" s="53"/>
      <c r="AX587" s="53"/>
      <c r="AY587" s="53"/>
      <c r="AZ587" s="53"/>
      <c r="BA587" s="53"/>
      <c r="BB587" s="53"/>
      <c r="BC587" s="53"/>
      <c r="BD587" s="53"/>
      <c r="BE587" s="53"/>
      <c r="BF587" s="53"/>
      <c r="BG587" s="53"/>
      <c r="BH587" s="53"/>
      <c r="BI587" s="53"/>
      <c r="BJ587" s="53"/>
      <c r="BK587" s="53"/>
    </row>
    <row r="588" ht="12.75" customHeight="1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  <c r="AJ588" s="53"/>
      <c r="AK588" s="53"/>
      <c r="AL588" s="53"/>
      <c r="AM588" s="53"/>
      <c r="AN588" s="53"/>
      <c r="AO588" s="53"/>
      <c r="AP588" s="53"/>
      <c r="AQ588" s="53"/>
      <c r="AR588" s="53"/>
      <c r="AS588" s="53"/>
      <c r="AT588" s="53"/>
      <c r="AU588" s="53"/>
      <c r="AV588" s="53"/>
      <c r="AW588" s="53"/>
      <c r="AX588" s="53"/>
      <c r="AY588" s="53"/>
      <c r="AZ588" s="53"/>
      <c r="BA588" s="53"/>
      <c r="BB588" s="53"/>
      <c r="BC588" s="53"/>
      <c r="BD588" s="53"/>
      <c r="BE588" s="53"/>
      <c r="BF588" s="53"/>
      <c r="BG588" s="53"/>
      <c r="BH588" s="53"/>
      <c r="BI588" s="53"/>
      <c r="BJ588" s="53"/>
      <c r="BK588" s="53"/>
    </row>
    <row r="589" ht="12.75" customHeight="1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  <c r="AJ589" s="53"/>
      <c r="AK589" s="53"/>
      <c r="AL589" s="53"/>
      <c r="AM589" s="53"/>
      <c r="AN589" s="53"/>
      <c r="AO589" s="53"/>
      <c r="AP589" s="53"/>
      <c r="AQ589" s="53"/>
      <c r="AR589" s="53"/>
      <c r="AS589" s="53"/>
      <c r="AT589" s="53"/>
      <c r="AU589" s="53"/>
      <c r="AV589" s="53"/>
      <c r="AW589" s="53"/>
      <c r="AX589" s="53"/>
      <c r="AY589" s="53"/>
      <c r="AZ589" s="53"/>
      <c r="BA589" s="53"/>
      <c r="BB589" s="53"/>
      <c r="BC589" s="53"/>
      <c r="BD589" s="53"/>
      <c r="BE589" s="53"/>
      <c r="BF589" s="53"/>
      <c r="BG589" s="53"/>
      <c r="BH589" s="53"/>
      <c r="BI589" s="53"/>
      <c r="BJ589" s="53"/>
      <c r="BK589" s="53"/>
    </row>
    <row r="590" ht="12.75" customHeight="1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  <c r="AJ590" s="53"/>
      <c r="AK590" s="53"/>
      <c r="AL590" s="53"/>
      <c r="AM590" s="53"/>
      <c r="AN590" s="53"/>
      <c r="AO590" s="53"/>
      <c r="AP590" s="53"/>
      <c r="AQ590" s="53"/>
      <c r="AR590" s="53"/>
      <c r="AS590" s="53"/>
      <c r="AT590" s="53"/>
      <c r="AU590" s="53"/>
      <c r="AV590" s="53"/>
      <c r="AW590" s="53"/>
      <c r="AX590" s="53"/>
      <c r="AY590" s="53"/>
      <c r="AZ590" s="53"/>
      <c r="BA590" s="53"/>
      <c r="BB590" s="53"/>
      <c r="BC590" s="53"/>
      <c r="BD590" s="53"/>
      <c r="BE590" s="53"/>
      <c r="BF590" s="53"/>
      <c r="BG590" s="53"/>
      <c r="BH590" s="53"/>
      <c r="BI590" s="53"/>
      <c r="BJ590" s="53"/>
      <c r="BK590" s="53"/>
    </row>
    <row r="591" ht="12.75" customHeight="1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3"/>
      <c r="AH591" s="53"/>
      <c r="AI591" s="53"/>
      <c r="AJ591" s="53"/>
      <c r="AK591" s="53"/>
      <c r="AL591" s="53"/>
      <c r="AM591" s="53"/>
      <c r="AN591" s="53"/>
      <c r="AO591" s="53"/>
      <c r="AP591" s="53"/>
      <c r="AQ591" s="53"/>
      <c r="AR591" s="53"/>
      <c r="AS591" s="53"/>
      <c r="AT591" s="53"/>
      <c r="AU591" s="53"/>
      <c r="AV591" s="53"/>
      <c r="AW591" s="53"/>
      <c r="AX591" s="53"/>
      <c r="AY591" s="53"/>
      <c r="AZ591" s="53"/>
      <c r="BA591" s="53"/>
      <c r="BB591" s="53"/>
      <c r="BC591" s="53"/>
      <c r="BD591" s="53"/>
      <c r="BE591" s="53"/>
      <c r="BF591" s="53"/>
      <c r="BG591" s="53"/>
      <c r="BH591" s="53"/>
      <c r="BI591" s="53"/>
      <c r="BJ591" s="53"/>
      <c r="BK591" s="53"/>
    </row>
    <row r="592" ht="12.75" customHeight="1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  <c r="AJ592" s="53"/>
      <c r="AK592" s="53"/>
      <c r="AL592" s="53"/>
      <c r="AM592" s="53"/>
      <c r="AN592" s="53"/>
      <c r="AO592" s="53"/>
      <c r="AP592" s="53"/>
      <c r="AQ592" s="53"/>
      <c r="AR592" s="53"/>
      <c r="AS592" s="53"/>
      <c r="AT592" s="53"/>
      <c r="AU592" s="53"/>
      <c r="AV592" s="53"/>
      <c r="AW592" s="53"/>
      <c r="AX592" s="53"/>
      <c r="AY592" s="53"/>
      <c r="AZ592" s="53"/>
      <c r="BA592" s="53"/>
      <c r="BB592" s="53"/>
      <c r="BC592" s="53"/>
      <c r="BD592" s="53"/>
      <c r="BE592" s="53"/>
      <c r="BF592" s="53"/>
      <c r="BG592" s="53"/>
      <c r="BH592" s="53"/>
      <c r="BI592" s="53"/>
      <c r="BJ592" s="53"/>
      <c r="BK592" s="53"/>
    </row>
    <row r="593" ht="12.75" customHeight="1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3"/>
      <c r="AH593" s="53"/>
      <c r="AI593" s="53"/>
      <c r="AJ593" s="53"/>
      <c r="AK593" s="53"/>
      <c r="AL593" s="53"/>
      <c r="AM593" s="53"/>
      <c r="AN593" s="53"/>
      <c r="AO593" s="53"/>
      <c r="AP593" s="53"/>
      <c r="AQ593" s="53"/>
      <c r="AR593" s="53"/>
      <c r="AS593" s="53"/>
      <c r="AT593" s="53"/>
      <c r="AU593" s="53"/>
      <c r="AV593" s="53"/>
      <c r="AW593" s="53"/>
      <c r="AX593" s="53"/>
      <c r="AY593" s="53"/>
      <c r="AZ593" s="53"/>
      <c r="BA593" s="53"/>
      <c r="BB593" s="53"/>
      <c r="BC593" s="53"/>
      <c r="BD593" s="53"/>
      <c r="BE593" s="53"/>
      <c r="BF593" s="53"/>
      <c r="BG593" s="53"/>
      <c r="BH593" s="53"/>
      <c r="BI593" s="53"/>
      <c r="BJ593" s="53"/>
      <c r="BK593" s="53"/>
    </row>
    <row r="594" ht="12.75" customHeight="1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  <c r="AJ594" s="53"/>
      <c r="AK594" s="53"/>
      <c r="AL594" s="53"/>
      <c r="AM594" s="53"/>
      <c r="AN594" s="53"/>
      <c r="AO594" s="53"/>
      <c r="AP594" s="53"/>
      <c r="AQ594" s="53"/>
      <c r="AR594" s="53"/>
      <c r="AS594" s="53"/>
      <c r="AT594" s="53"/>
      <c r="AU594" s="53"/>
      <c r="AV594" s="53"/>
      <c r="AW594" s="53"/>
      <c r="AX594" s="53"/>
      <c r="AY594" s="53"/>
      <c r="AZ594" s="53"/>
      <c r="BA594" s="53"/>
      <c r="BB594" s="53"/>
      <c r="BC594" s="53"/>
      <c r="BD594" s="53"/>
      <c r="BE594" s="53"/>
      <c r="BF594" s="53"/>
      <c r="BG594" s="53"/>
      <c r="BH594" s="53"/>
      <c r="BI594" s="53"/>
      <c r="BJ594" s="53"/>
      <c r="BK594" s="53"/>
    </row>
    <row r="595" ht="12.75" customHeight="1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  <c r="AJ595" s="53"/>
      <c r="AK595" s="53"/>
      <c r="AL595" s="53"/>
      <c r="AM595" s="53"/>
      <c r="AN595" s="53"/>
      <c r="AO595" s="53"/>
      <c r="AP595" s="53"/>
      <c r="AQ595" s="53"/>
      <c r="AR595" s="53"/>
      <c r="AS595" s="53"/>
      <c r="AT595" s="53"/>
      <c r="AU595" s="53"/>
      <c r="AV595" s="53"/>
      <c r="AW595" s="53"/>
      <c r="AX595" s="53"/>
      <c r="AY595" s="53"/>
      <c r="AZ595" s="53"/>
      <c r="BA595" s="53"/>
      <c r="BB595" s="53"/>
      <c r="BC595" s="53"/>
      <c r="BD595" s="53"/>
      <c r="BE595" s="53"/>
      <c r="BF595" s="53"/>
      <c r="BG595" s="53"/>
      <c r="BH595" s="53"/>
      <c r="BI595" s="53"/>
      <c r="BJ595" s="53"/>
      <c r="BK595" s="53"/>
    </row>
    <row r="596" ht="12.75" customHeight="1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  <c r="AJ596" s="53"/>
      <c r="AK596" s="53"/>
      <c r="AL596" s="53"/>
      <c r="AM596" s="53"/>
      <c r="AN596" s="53"/>
      <c r="AO596" s="53"/>
      <c r="AP596" s="53"/>
      <c r="AQ596" s="53"/>
      <c r="AR596" s="53"/>
      <c r="AS596" s="53"/>
      <c r="AT596" s="53"/>
      <c r="AU596" s="53"/>
      <c r="AV596" s="53"/>
      <c r="AW596" s="53"/>
      <c r="AX596" s="53"/>
      <c r="AY596" s="53"/>
      <c r="AZ596" s="53"/>
      <c r="BA596" s="53"/>
      <c r="BB596" s="53"/>
      <c r="BC596" s="53"/>
      <c r="BD596" s="53"/>
      <c r="BE596" s="53"/>
      <c r="BF596" s="53"/>
      <c r="BG596" s="53"/>
      <c r="BH596" s="53"/>
      <c r="BI596" s="53"/>
      <c r="BJ596" s="53"/>
      <c r="BK596" s="53"/>
    </row>
    <row r="597" ht="12.75" customHeight="1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53"/>
      <c r="AK597" s="53"/>
      <c r="AL597" s="53"/>
      <c r="AM597" s="53"/>
      <c r="AN597" s="53"/>
      <c r="AO597" s="53"/>
      <c r="AP597" s="53"/>
      <c r="AQ597" s="53"/>
      <c r="AR597" s="53"/>
      <c r="AS597" s="53"/>
      <c r="AT597" s="53"/>
      <c r="AU597" s="53"/>
      <c r="AV597" s="53"/>
      <c r="AW597" s="53"/>
      <c r="AX597" s="53"/>
      <c r="AY597" s="53"/>
      <c r="AZ597" s="53"/>
      <c r="BA597" s="53"/>
      <c r="BB597" s="53"/>
      <c r="BC597" s="53"/>
      <c r="BD597" s="53"/>
      <c r="BE597" s="53"/>
      <c r="BF597" s="53"/>
      <c r="BG597" s="53"/>
      <c r="BH597" s="53"/>
      <c r="BI597" s="53"/>
      <c r="BJ597" s="53"/>
      <c r="BK597" s="53"/>
    </row>
    <row r="598" ht="12.75" customHeight="1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3"/>
      <c r="AH598" s="53"/>
      <c r="AI598" s="53"/>
      <c r="AJ598" s="53"/>
      <c r="AK598" s="53"/>
      <c r="AL598" s="53"/>
      <c r="AM598" s="53"/>
      <c r="AN598" s="53"/>
      <c r="AO598" s="53"/>
      <c r="AP598" s="53"/>
      <c r="AQ598" s="53"/>
      <c r="AR598" s="53"/>
      <c r="AS598" s="53"/>
      <c r="AT598" s="53"/>
      <c r="AU598" s="53"/>
      <c r="AV598" s="53"/>
      <c r="AW598" s="53"/>
      <c r="AX598" s="53"/>
      <c r="AY598" s="53"/>
      <c r="AZ598" s="53"/>
      <c r="BA598" s="53"/>
      <c r="BB598" s="53"/>
      <c r="BC598" s="53"/>
      <c r="BD598" s="53"/>
      <c r="BE598" s="53"/>
      <c r="BF598" s="53"/>
      <c r="BG598" s="53"/>
      <c r="BH598" s="53"/>
      <c r="BI598" s="53"/>
      <c r="BJ598" s="53"/>
      <c r="BK598" s="53"/>
    </row>
    <row r="599" ht="12.75" customHeight="1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  <c r="AD599" s="53"/>
      <c r="AE599" s="53"/>
      <c r="AF599" s="53"/>
      <c r="AG599" s="53"/>
      <c r="AH599" s="53"/>
      <c r="AI599" s="53"/>
      <c r="AJ599" s="53"/>
      <c r="AK599" s="53"/>
      <c r="AL599" s="53"/>
      <c r="AM599" s="53"/>
      <c r="AN599" s="53"/>
      <c r="AO599" s="53"/>
      <c r="AP599" s="53"/>
      <c r="AQ599" s="53"/>
      <c r="AR599" s="53"/>
      <c r="AS599" s="53"/>
      <c r="AT599" s="53"/>
      <c r="AU599" s="53"/>
      <c r="AV599" s="53"/>
      <c r="AW599" s="53"/>
      <c r="AX599" s="53"/>
      <c r="AY599" s="53"/>
      <c r="AZ599" s="53"/>
      <c r="BA599" s="53"/>
      <c r="BB599" s="53"/>
      <c r="BC599" s="53"/>
      <c r="BD599" s="53"/>
      <c r="BE599" s="53"/>
      <c r="BF599" s="53"/>
      <c r="BG599" s="53"/>
      <c r="BH599" s="53"/>
      <c r="BI599" s="53"/>
      <c r="BJ599" s="53"/>
      <c r="BK599" s="53"/>
    </row>
    <row r="600" ht="12.75" customHeight="1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53"/>
      <c r="AK600" s="53"/>
      <c r="AL600" s="53"/>
      <c r="AM600" s="53"/>
      <c r="AN600" s="53"/>
      <c r="AO600" s="53"/>
      <c r="AP600" s="53"/>
      <c r="AQ600" s="53"/>
      <c r="AR600" s="53"/>
      <c r="AS600" s="53"/>
      <c r="AT600" s="53"/>
      <c r="AU600" s="53"/>
      <c r="AV600" s="53"/>
      <c r="AW600" s="53"/>
      <c r="AX600" s="53"/>
      <c r="AY600" s="53"/>
      <c r="AZ600" s="53"/>
      <c r="BA600" s="53"/>
      <c r="BB600" s="53"/>
      <c r="BC600" s="53"/>
      <c r="BD600" s="53"/>
      <c r="BE600" s="53"/>
      <c r="BF600" s="53"/>
      <c r="BG600" s="53"/>
      <c r="BH600" s="53"/>
      <c r="BI600" s="53"/>
      <c r="BJ600" s="53"/>
      <c r="BK600" s="53"/>
    </row>
    <row r="601" ht="12.75" customHeight="1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  <c r="AF601" s="53"/>
      <c r="AG601" s="53"/>
      <c r="AH601" s="53"/>
      <c r="AI601" s="53"/>
      <c r="AJ601" s="53"/>
      <c r="AK601" s="53"/>
      <c r="AL601" s="53"/>
      <c r="AM601" s="53"/>
      <c r="AN601" s="53"/>
      <c r="AO601" s="53"/>
      <c r="AP601" s="53"/>
      <c r="AQ601" s="53"/>
      <c r="AR601" s="53"/>
      <c r="AS601" s="53"/>
      <c r="AT601" s="53"/>
      <c r="AU601" s="53"/>
      <c r="AV601" s="53"/>
      <c r="AW601" s="53"/>
      <c r="AX601" s="53"/>
      <c r="AY601" s="53"/>
      <c r="AZ601" s="53"/>
      <c r="BA601" s="53"/>
      <c r="BB601" s="53"/>
      <c r="BC601" s="53"/>
      <c r="BD601" s="53"/>
      <c r="BE601" s="53"/>
      <c r="BF601" s="53"/>
      <c r="BG601" s="53"/>
      <c r="BH601" s="53"/>
      <c r="BI601" s="53"/>
      <c r="BJ601" s="53"/>
      <c r="BK601" s="53"/>
    </row>
    <row r="602" ht="12.75" customHeight="1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3"/>
      <c r="AH602" s="53"/>
      <c r="AI602" s="53"/>
      <c r="AJ602" s="53"/>
      <c r="AK602" s="53"/>
      <c r="AL602" s="53"/>
      <c r="AM602" s="53"/>
      <c r="AN602" s="53"/>
      <c r="AO602" s="53"/>
      <c r="AP602" s="53"/>
      <c r="AQ602" s="53"/>
      <c r="AR602" s="53"/>
      <c r="AS602" s="53"/>
      <c r="AT602" s="53"/>
      <c r="AU602" s="53"/>
      <c r="AV602" s="53"/>
      <c r="AW602" s="53"/>
      <c r="AX602" s="53"/>
      <c r="AY602" s="53"/>
      <c r="AZ602" s="53"/>
      <c r="BA602" s="53"/>
      <c r="BB602" s="53"/>
      <c r="BC602" s="53"/>
      <c r="BD602" s="53"/>
      <c r="BE602" s="53"/>
      <c r="BF602" s="53"/>
      <c r="BG602" s="53"/>
      <c r="BH602" s="53"/>
      <c r="BI602" s="53"/>
      <c r="BJ602" s="53"/>
      <c r="BK602" s="53"/>
    </row>
    <row r="603" ht="12.75" customHeight="1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3"/>
      <c r="AH603" s="53"/>
      <c r="AI603" s="53"/>
      <c r="AJ603" s="53"/>
      <c r="AK603" s="53"/>
      <c r="AL603" s="53"/>
      <c r="AM603" s="53"/>
      <c r="AN603" s="53"/>
      <c r="AO603" s="53"/>
      <c r="AP603" s="53"/>
      <c r="AQ603" s="53"/>
      <c r="AR603" s="53"/>
      <c r="AS603" s="53"/>
      <c r="AT603" s="53"/>
      <c r="AU603" s="53"/>
      <c r="AV603" s="53"/>
      <c r="AW603" s="53"/>
      <c r="AX603" s="53"/>
      <c r="AY603" s="53"/>
      <c r="AZ603" s="53"/>
      <c r="BA603" s="53"/>
      <c r="BB603" s="53"/>
      <c r="BC603" s="53"/>
      <c r="BD603" s="53"/>
      <c r="BE603" s="53"/>
      <c r="BF603" s="53"/>
      <c r="BG603" s="53"/>
      <c r="BH603" s="53"/>
      <c r="BI603" s="53"/>
      <c r="BJ603" s="53"/>
      <c r="BK603" s="53"/>
    </row>
    <row r="604" ht="12.75" customHeight="1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3"/>
      <c r="AD604" s="53"/>
      <c r="AE604" s="53"/>
      <c r="AF604" s="53"/>
      <c r="AG604" s="53"/>
      <c r="AH604" s="53"/>
      <c r="AI604" s="53"/>
      <c r="AJ604" s="53"/>
      <c r="AK604" s="53"/>
      <c r="AL604" s="53"/>
      <c r="AM604" s="53"/>
      <c r="AN604" s="53"/>
      <c r="AO604" s="53"/>
      <c r="AP604" s="53"/>
      <c r="AQ604" s="53"/>
      <c r="AR604" s="53"/>
      <c r="AS604" s="53"/>
      <c r="AT604" s="53"/>
      <c r="AU604" s="53"/>
      <c r="AV604" s="53"/>
      <c r="AW604" s="53"/>
      <c r="AX604" s="53"/>
      <c r="AY604" s="53"/>
      <c r="AZ604" s="53"/>
      <c r="BA604" s="53"/>
      <c r="BB604" s="53"/>
      <c r="BC604" s="53"/>
      <c r="BD604" s="53"/>
      <c r="BE604" s="53"/>
      <c r="BF604" s="53"/>
      <c r="BG604" s="53"/>
      <c r="BH604" s="53"/>
      <c r="BI604" s="53"/>
      <c r="BJ604" s="53"/>
      <c r="BK604" s="53"/>
    </row>
    <row r="605" ht="12.75" customHeight="1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3"/>
      <c r="AD605" s="53"/>
      <c r="AE605" s="53"/>
      <c r="AF605" s="53"/>
      <c r="AG605" s="53"/>
      <c r="AH605" s="53"/>
      <c r="AI605" s="53"/>
      <c r="AJ605" s="53"/>
      <c r="AK605" s="53"/>
      <c r="AL605" s="53"/>
      <c r="AM605" s="53"/>
      <c r="AN605" s="53"/>
      <c r="AO605" s="53"/>
      <c r="AP605" s="53"/>
      <c r="AQ605" s="53"/>
      <c r="AR605" s="53"/>
      <c r="AS605" s="53"/>
      <c r="AT605" s="53"/>
      <c r="AU605" s="53"/>
      <c r="AV605" s="53"/>
      <c r="AW605" s="53"/>
      <c r="AX605" s="53"/>
      <c r="AY605" s="53"/>
      <c r="AZ605" s="53"/>
      <c r="BA605" s="53"/>
      <c r="BB605" s="53"/>
      <c r="BC605" s="53"/>
      <c r="BD605" s="53"/>
      <c r="BE605" s="53"/>
      <c r="BF605" s="53"/>
      <c r="BG605" s="53"/>
      <c r="BH605" s="53"/>
      <c r="BI605" s="53"/>
      <c r="BJ605" s="53"/>
      <c r="BK605" s="53"/>
    </row>
    <row r="606" ht="12.75" customHeight="1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  <c r="AD606" s="53"/>
      <c r="AE606" s="53"/>
      <c r="AF606" s="53"/>
      <c r="AG606" s="53"/>
      <c r="AH606" s="53"/>
      <c r="AI606" s="53"/>
      <c r="AJ606" s="53"/>
      <c r="AK606" s="53"/>
      <c r="AL606" s="53"/>
      <c r="AM606" s="53"/>
      <c r="AN606" s="53"/>
      <c r="AO606" s="53"/>
      <c r="AP606" s="53"/>
      <c r="AQ606" s="53"/>
      <c r="AR606" s="53"/>
      <c r="AS606" s="53"/>
      <c r="AT606" s="53"/>
      <c r="AU606" s="53"/>
      <c r="AV606" s="53"/>
      <c r="AW606" s="53"/>
      <c r="AX606" s="53"/>
      <c r="AY606" s="53"/>
      <c r="AZ606" s="53"/>
      <c r="BA606" s="53"/>
      <c r="BB606" s="53"/>
      <c r="BC606" s="53"/>
      <c r="BD606" s="53"/>
      <c r="BE606" s="53"/>
      <c r="BF606" s="53"/>
      <c r="BG606" s="53"/>
      <c r="BH606" s="53"/>
      <c r="BI606" s="53"/>
      <c r="BJ606" s="53"/>
      <c r="BK606" s="53"/>
    </row>
    <row r="607" ht="12.75" customHeight="1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3"/>
      <c r="AD607" s="53"/>
      <c r="AE607" s="53"/>
      <c r="AF607" s="53"/>
      <c r="AG607" s="53"/>
      <c r="AH607" s="53"/>
      <c r="AI607" s="53"/>
      <c r="AJ607" s="53"/>
      <c r="AK607" s="53"/>
      <c r="AL607" s="53"/>
      <c r="AM607" s="53"/>
      <c r="AN607" s="53"/>
      <c r="AO607" s="53"/>
      <c r="AP607" s="53"/>
      <c r="AQ607" s="53"/>
      <c r="AR607" s="53"/>
      <c r="AS607" s="53"/>
      <c r="AT607" s="53"/>
      <c r="AU607" s="53"/>
      <c r="AV607" s="53"/>
      <c r="AW607" s="53"/>
      <c r="AX607" s="53"/>
      <c r="AY607" s="53"/>
      <c r="AZ607" s="53"/>
      <c r="BA607" s="53"/>
      <c r="BB607" s="53"/>
      <c r="BC607" s="53"/>
      <c r="BD607" s="53"/>
      <c r="BE607" s="53"/>
      <c r="BF607" s="53"/>
      <c r="BG607" s="53"/>
      <c r="BH607" s="53"/>
      <c r="BI607" s="53"/>
      <c r="BJ607" s="53"/>
      <c r="BK607" s="53"/>
    </row>
    <row r="608" ht="12.75" customHeight="1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  <c r="AC608" s="53"/>
      <c r="AD608" s="53"/>
      <c r="AE608" s="53"/>
      <c r="AF608" s="53"/>
      <c r="AG608" s="53"/>
      <c r="AH608" s="53"/>
      <c r="AI608" s="53"/>
      <c r="AJ608" s="53"/>
      <c r="AK608" s="53"/>
      <c r="AL608" s="53"/>
      <c r="AM608" s="53"/>
      <c r="AN608" s="53"/>
      <c r="AO608" s="53"/>
      <c r="AP608" s="53"/>
      <c r="AQ608" s="53"/>
      <c r="AR608" s="53"/>
      <c r="AS608" s="53"/>
      <c r="AT608" s="53"/>
      <c r="AU608" s="53"/>
      <c r="AV608" s="53"/>
      <c r="AW608" s="53"/>
      <c r="AX608" s="53"/>
      <c r="AY608" s="53"/>
      <c r="AZ608" s="53"/>
      <c r="BA608" s="53"/>
      <c r="BB608" s="53"/>
      <c r="BC608" s="53"/>
      <c r="BD608" s="53"/>
      <c r="BE608" s="53"/>
      <c r="BF608" s="53"/>
      <c r="BG608" s="53"/>
      <c r="BH608" s="53"/>
      <c r="BI608" s="53"/>
      <c r="BJ608" s="53"/>
      <c r="BK608" s="53"/>
    </row>
    <row r="609" ht="12.75" customHeight="1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3"/>
      <c r="AD609" s="53"/>
      <c r="AE609" s="53"/>
      <c r="AF609" s="53"/>
      <c r="AG609" s="53"/>
      <c r="AH609" s="53"/>
      <c r="AI609" s="53"/>
      <c r="AJ609" s="53"/>
      <c r="AK609" s="53"/>
      <c r="AL609" s="53"/>
      <c r="AM609" s="53"/>
      <c r="AN609" s="53"/>
      <c r="AO609" s="53"/>
      <c r="AP609" s="53"/>
      <c r="AQ609" s="53"/>
      <c r="AR609" s="53"/>
      <c r="AS609" s="53"/>
      <c r="AT609" s="53"/>
      <c r="AU609" s="53"/>
      <c r="AV609" s="53"/>
      <c r="AW609" s="53"/>
      <c r="AX609" s="53"/>
      <c r="AY609" s="53"/>
      <c r="AZ609" s="53"/>
      <c r="BA609" s="53"/>
      <c r="BB609" s="53"/>
      <c r="BC609" s="53"/>
      <c r="BD609" s="53"/>
      <c r="BE609" s="53"/>
      <c r="BF609" s="53"/>
      <c r="BG609" s="53"/>
      <c r="BH609" s="53"/>
      <c r="BI609" s="53"/>
      <c r="BJ609" s="53"/>
      <c r="BK609" s="53"/>
    </row>
    <row r="610" ht="12.75" customHeight="1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3"/>
      <c r="AD610" s="53"/>
      <c r="AE610" s="53"/>
      <c r="AF610" s="53"/>
      <c r="AG610" s="53"/>
      <c r="AH610" s="53"/>
      <c r="AI610" s="53"/>
      <c r="AJ610" s="53"/>
      <c r="AK610" s="53"/>
      <c r="AL610" s="53"/>
      <c r="AM610" s="53"/>
      <c r="AN610" s="53"/>
      <c r="AO610" s="53"/>
      <c r="AP610" s="53"/>
      <c r="AQ610" s="53"/>
      <c r="AR610" s="53"/>
      <c r="AS610" s="53"/>
      <c r="AT610" s="53"/>
      <c r="AU610" s="53"/>
      <c r="AV610" s="53"/>
      <c r="AW610" s="53"/>
      <c r="AX610" s="53"/>
      <c r="AY610" s="53"/>
      <c r="AZ610" s="53"/>
      <c r="BA610" s="53"/>
      <c r="BB610" s="53"/>
      <c r="BC610" s="53"/>
      <c r="BD610" s="53"/>
      <c r="BE610" s="53"/>
      <c r="BF610" s="53"/>
      <c r="BG610" s="53"/>
      <c r="BH610" s="53"/>
      <c r="BI610" s="53"/>
      <c r="BJ610" s="53"/>
      <c r="BK610" s="53"/>
    </row>
    <row r="611" ht="12.75" customHeight="1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3"/>
      <c r="AD611" s="53"/>
      <c r="AE611" s="53"/>
      <c r="AF611" s="53"/>
      <c r="AG611" s="53"/>
      <c r="AH611" s="53"/>
      <c r="AI611" s="53"/>
      <c r="AJ611" s="53"/>
      <c r="AK611" s="53"/>
      <c r="AL611" s="53"/>
      <c r="AM611" s="53"/>
      <c r="AN611" s="53"/>
      <c r="AO611" s="53"/>
      <c r="AP611" s="53"/>
      <c r="AQ611" s="53"/>
      <c r="AR611" s="53"/>
      <c r="AS611" s="53"/>
      <c r="AT611" s="53"/>
      <c r="AU611" s="53"/>
      <c r="AV611" s="53"/>
      <c r="AW611" s="53"/>
      <c r="AX611" s="53"/>
      <c r="AY611" s="53"/>
      <c r="AZ611" s="53"/>
      <c r="BA611" s="53"/>
      <c r="BB611" s="53"/>
      <c r="BC611" s="53"/>
      <c r="BD611" s="53"/>
      <c r="BE611" s="53"/>
      <c r="BF611" s="53"/>
      <c r="BG611" s="53"/>
      <c r="BH611" s="53"/>
      <c r="BI611" s="53"/>
      <c r="BJ611" s="53"/>
      <c r="BK611" s="53"/>
    </row>
    <row r="612" ht="12.75" customHeight="1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3"/>
      <c r="AD612" s="53"/>
      <c r="AE612" s="53"/>
      <c r="AF612" s="53"/>
      <c r="AG612" s="53"/>
      <c r="AH612" s="53"/>
      <c r="AI612" s="53"/>
      <c r="AJ612" s="53"/>
      <c r="AK612" s="53"/>
      <c r="AL612" s="53"/>
      <c r="AM612" s="53"/>
      <c r="AN612" s="53"/>
      <c r="AO612" s="53"/>
      <c r="AP612" s="53"/>
      <c r="AQ612" s="53"/>
      <c r="AR612" s="53"/>
      <c r="AS612" s="53"/>
      <c r="AT612" s="53"/>
      <c r="AU612" s="53"/>
      <c r="AV612" s="53"/>
      <c r="AW612" s="53"/>
      <c r="AX612" s="53"/>
      <c r="AY612" s="53"/>
      <c r="AZ612" s="53"/>
      <c r="BA612" s="53"/>
      <c r="BB612" s="53"/>
      <c r="BC612" s="53"/>
      <c r="BD612" s="53"/>
      <c r="BE612" s="53"/>
      <c r="BF612" s="53"/>
      <c r="BG612" s="53"/>
      <c r="BH612" s="53"/>
      <c r="BI612" s="53"/>
      <c r="BJ612" s="53"/>
      <c r="BK612" s="53"/>
    </row>
    <row r="613" ht="12.75" customHeight="1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3"/>
      <c r="AD613" s="53"/>
      <c r="AE613" s="53"/>
      <c r="AF613" s="53"/>
      <c r="AG613" s="53"/>
      <c r="AH613" s="53"/>
      <c r="AI613" s="53"/>
      <c r="AJ613" s="53"/>
      <c r="AK613" s="53"/>
      <c r="AL613" s="53"/>
      <c r="AM613" s="53"/>
      <c r="AN613" s="53"/>
      <c r="AO613" s="53"/>
      <c r="AP613" s="53"/>
      <c r="AQ613" s="53"/>
      <c r="AR613" s="53"/>
      <c r="AS613" s="53"/>
      <c r="AT613" s="53"/>
      <c r="AU613" s="53"/>
      <c r="AV613" s="53"/>
      <c r="AW613" s="53"/>
      <c r="AX613" s="53"/>
      <c r="AY613" s="53"/>
      <c r="AZ613" s="53"/>
      <c r="BA613" s="53"/>
      <c r="BB613" s="53"/>
      <c r="BC613" s="53"/>
      <c r="BD613" s="53"/>
      <c r="BE613" s="53"/>
      <c r="BF613" s="53"/>
      <c r="BG613" s="53"/>
      <c r="BH613" s="53"/>
      <c r="BI613" s="53"/>
      <c r="BJ613" s="53"/>
      <c r="BK613" s="53"/>
    </row>
    <row r="614" ht="12.75" customHeight="1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3"/>
      <c r="AD614" s="53"/>
      <c r="AE614" s="53"/>
      <c r="AF614" s="53"/>
      <c r="AG614" s="53"/>
      <c r="AH614" s="53"/>
      <c r="AI614" s="53"/>
      <c r="AJ614" s="53"/>
      <c r="AK614" s="53"/>
      <c r="AL614" s="53"/>
      <c r="AM614" s="53"/>
      <c r="AN614" s="53"/>
      <c r="AO614" s="53"/>
      <c r="AP614" s="53"/>
      <c r="AQ614" s="53"/>
      <c r="AR614" s="53"/>
      <c r="AS614" s="53"/>
      <c r="AT614" s="53"/>
      <c r="AU614" s="53"/>
      <c r="AV614" s="53"/>
      <c r="AW614" s="53"/>
      <c r="AX614" s="53"/>
      <c r="AY614" s="53"/>
      <c r="AZ614" s="53"/>
      <c r="BA614" s="53"/>
      <c r="BB614" s="53"/>
      <c r="BC614" s="53"/>
      <c r="BD614" s="53"/>
      <c r="BE614" s="53"/>
      <c r="BF614" s="53"/>
      <c r="BG614" s="53"/>
      <c r="BH614" s="53"/>
      <c r="BI614" s="53"/>
      <c r="BJ614" s="53"/>
      <c r="BK614" s="53"/>
    </row>
    <row r="615" ht="12.75" customHeight="1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  <c r="AE615" s="53"/>
      <c r="AF615" s="53"/>
      <c r="AG615" s="53"/>
      <c r="AH615" s="53"/>
      <c r="AI615" s="53"/>
      <c r="AJ615" s="53"/>
      <c r="AK615" s="53"/>
      <c r="AL615" s="53"/>
      <c r="AM615" s="53"/>
      <c r="AN615" s="53"/>
      <c r="AO615" s="53"/>
      <c r="AP615" s="53"/>
      <c r="AQ615" s="53"/>
      <c r="AR615" s="53"/>
      <c r="AS615" s="53"/>
      <c r="AT615" s="53"/>
      <c r="AU615" s="53"/>
      <c r="AV615" s="53"/>
      <c r="AW615" s="53"/>
      <c r="AX615" s="53"/>
      <c r="AY615" s="53"/>
      <c r="AZ615" s="53"/>
      <c r="BA615" s="53"/>
      <c r="BB615" s="53"/>
      <c r="BC615" s="53"/>
      <c r="BD615" s="53"/>
      <c r="BE615" s="53"/>
      <c r="BF615" s="53"/>
      <c r="BG615" s="53"/>
      <c r="BH615" s="53"/>
      <c r="BI615" s="53"/>
      <c r="BJ615" s="53"/>
      <c r="BK615" s="53"/>
    </row>
    <row r="616" ht="12.75" customHeight="1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3"/>
      <c r="AH616" s="53"/>
      <c r="AI616" s="53"/>
      <c r="AJ616" s="53"/>
      <c r="AK616" s="53"/>
      <c r="AL616" s="53"/>
      <c r="AM616" s="53"/>
      <c r="AN616" s="53"/>
      <c r="AO616" s="53"/>
      <c r="AP616" s="53"/>
      <c r="AQ616" s="53"/>
      <c r="AR616" s="53"/>
      <c r="AS616" s="53"/>
      <c r="AT616" s="53"/>
      <c r="AU616" s="53"/>
      <c r="AV616" s="53"/>
      <c r="AW616" s="53"/>
      <c r="AX616" s="53"/>
      <c r="AY616" s="53"/>
      <c r="AZ616" s="53"/>
      <c r="BA616" s="53"/>
      <c r="BB616" s="53"/>
      <c r="BC616" s="53"/>
      <c r="BD616" s="53"/>
      <c r="BE616" s="53"/>
      <c r="BF616" s="53"/>
      <c r="BG616" s="53"/>
      <c r="BH616" s="53"/>
      <c r="BI616" s="53"/>
      <c r="BJ616" s="53"/>
      <c r="BK616" s="53"/>
    </row>
    <row r="617" ht="12.75" customHeight="1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  <c r="AE617" s="53"/>
      <c r="AF617" s="53"/>
      <c r="AG617" s="53"/>
      <c r="AH617" s="53"/>
      <c r="AI617" s="53"/>
      <c r="AJ617" s="53"/>
      <c r="AK617" s="53"/>
      <c r="AL617" s="53"/>
      <c r="AM617" s="53"/>
      <c r="AN617" s="53"/>
      <c r="AO617" s="53"/>
      <c r="AP617" s="53"/>
      <c r="AQ617" s="53"/>
      <c r="AR617" s="53"/>
      <c r="AS617" s="53"/>
      <c r="AT617" s="53"/>
      <c r="AU617" s="53"/>
      <c r="AV617" s="53"/>
      <c r="AW617" s="53"/>
      <c r="AX617" s="53"/>
      <c r="AY617" s="53"/>
      <c r="AZ617" s="53"/>
      <c r="BA617" s="53"/>
      <c r="BB617" s="53"/>
      <c r="BC617" s="53"/>
      <c r="BD617" s="53"/>
      <c r="BE617" s="53"/>
      <c r="BF617" s="53"/>
      <c r="BG617" s="53"/>
      <c r="BH617" s="53"/>
      <c r="BI617" s="53"/>
      <c r="BJ617" s="53"/>
      <c r="BK617" s="53"/>
    </row>
    <row r="618" ht="12.75" customHeight="1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3"/>
      <c r="AH618" s="53"/>
      <c r="AI618" s="53"/>
      <c r="AJ618" s="53"/>
      <c r="AK618" s="53"/>
      <c r="AL618" s="53"/>
      <c r="AM618" s="53"/>
      <c r="AN618" s="53"/>
      <c r="AO618" s="53"/>
      <c r="AP618" s="53"/>
      <c r="AQ618" s="53"/>
      <c r="AR618" s="53"/>
      <c r="AS618" s="53"/>
      <c r="AT618" s="53"/>
      <c r="AU618" s="53"/>
      <c r="AV618" s="53"/>
      <c r="AW618" s="53"/>
      <c r="AX618" s="53"/>
      <c r="AY618" s="53"/>
      <c r="AZ618" s="53"/>
      <c r="BA618" s="53"/>
      <c r="BB618" s="53"/>
      <c r="BC618" s="53"/>
      <c r="BD618" s="53"/>
      <c r="BE618" s="53"/>
      <c r="BF618" s="53"/>
      <c r="BG618" s="53"/>
      <c r="BH618" s="53"/>
      <c r="BI618" s="53"/>
      <c r="BJ618" s="53"/>
      <c r="BK618" s="53"/>
    </row>
    <row r="619" ht="12.75" customHeight="1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3"/>
      <c r="AH619" s="53"/>
      <c r="AI619" s="53"/>
      <c r="AJ619" s="53"/>
      <c r="AK619" s="53"/>
      <c r="AL619" s="53"/>
      <c r="AM619" s="53"/>
      <c r="AN619" s="53"/>
      <c r="AO619" s="53"/>
      <c r="AP619" s="53"/>
      <c r="AQ619" s="53"/>
      <c r="AR619" s="53"/>
      <c r="AS619" s="53"/>
      <c r="AT619" s="53"/>
      <c r="AU619" s="53"/>
      <c r="AV619" s="53"/>
      <c r="AW619" s="53"/>
      <c r="AX619" s="53"/>
      <c r="AY619" s="53"/>
      <c r="AZ619" s="53"/>
      <c r="BA619" s="53"/>
      <c r="BB619" s="53"/>
      <c r="BC619" s="53"/>
      <c r="BD619" s="53"/>
      <c r="BE619" s="53"/>
      <c r="BF619" s="53"/>
      <c r="BG619" s="53"/>
      <c r="BH619" s="53"/>
      <c r="BI619" s="53"/>
      <c r="BJ619" s="53"/>
      <c r="BK619" s="53"/>
    </row>
    <row r="620" ht="12.75" customHeight="1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  <c r="AD620" s="53"/>
      <c r="AE620" s="53"/>
      <c r="AF620" s="53"/>
      <c r="AG620" s="53"/>
      <c r="AH620" s="53"/>
      <c r="AI620" s="53"/>
      <c r="AJ620" s="53"/>
      <c r="AK620" s="53"/>
      <c r="AL620" s="53"/>
      <c r="AM620" s="53"/>
      <c r="AN620" s="53"/>
      <c r="AO620" s="53"/>
      <c r="AP620" s="53"/>
      <c r="AQ620" s="53"/>
      <c r="AR620" s="53"/>
      <c r="AS620" s="53"/>
      <c r="AT620" s="53"/>
      <c r="AU620" s="53"/>
      <c r="AV620" s="53"/>
      <c r="AW620" s="53"/>
      <c r="AX620" s="53"/>
      <c r="AY620" s="53"/>
      <c r="AZ620" s="53"/>
      <c r="BA620" s="53"/>
      <c r="BB620" s="53"/>
      <c r="BC620" s="53"/>
      <c r="BD620" s="53"/>
      <c r="BE620" s="53"/>
      <c r="BF620" s="53"/>
      <c r="BG620" s="53"/>
      <c r="BH620" s="53"/>
      <c r="BI620" s="53"/>
      <c r="BJ620" s="53"/>
      <c r="BK620" s="53"/>
    </row>
    <row r="621" ht="12.75" customHeight="1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  <c r="AD621" s="53"/>
      <c r="AE621" s="53"/>
      <c r="AF621" s="53"/>
      <c r="AG621" s="53"/>
      <c r="AH621" s="53"/>
      <c r="AI621" s="53"/>
      <c r="AJ621" s="53"/>
      <c r="AK621" s="53"/>
      <c r="AL621" s="53"/>
      <c r="AM621" s="53"/>
      <c r="AN621" s="53"/>
      <c r="AO621" s="53"/>
      <c r="AP621" s="53"/>
      <c r="AQ621" s="53"/>
      <c r="AR621" s="53"/>
      <c r="AS621" s="53"/>
      <c r="AT621" s="53"/>
      <c r="AU621" s="53"/>
      <c r="AV621" s="53"/>
      <c r="AW621" s="53"/>
      <c r="AX621" s="53"/>
      <c r="AY621" s="53"/>
      <c r="AZ621" s="53"/>
      <c r="BA621" s="53"/>
      <c r="BB621" s="53"/>
      <c r="BC621" s="53"/>
      <c r="BD621" s="53"/>
      <c r="BE621" s="53"/>
      <c r="BF621" s="53"/>
      <c r="BG621" s="53"/>
      <c r="BH621" s="53"/>
      <c r="BI621" s="53"/>
      <c r="BJ621" s="53"/>
      <c r="BK621" s="53"/>
    </row>
    <row r="622" ht="12.75" customHeight="1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3"/>
      <c r="AD622" s="53"/>
      <c r="AE622" s="53"/>
      <c r="AF622" s="53"/>
      <c r="AG622" s="53"/>
      <c r="AH622" s="53"/>
      <c r="AI622" s="53"/>
      <c r="AJ622" s="53"/>
      <c r="AK622" s="53"/>
      <c r="AL622" s="53"/>
      <c r="AM622" s="53"/>
      <c r="AN622" s="53"/>
      <c r="AO622" s="53"/>
      <c r="AP622" s="53"/>
      <c r="AQ622" s="53"/>
      <c r="AR622" s="53"/>
      <c r="AS622" s="53"/>
      <c r="AT622" s="53"/>
      <c r="AU622" s="53"/>
      <c r="AV622" s="53"/>
      <c r="AW622" s="53"/>
      <c r="AX622" s="53"/>
      <c r="AY622" s="53"/>
      <c r="AZ622" s="53"/>
      <c r="BA622" s="53"/>
      <c r="BB622" s="53"/>
      <c r="BC622" s="53"/>
      <c r="BD622" s="53"/>
      <c r="BE622" s="53"/>
      <c r="BF622" s="53"/>
      <c r="BG622" s="53"/>
      <c r="BH622" s="53"/>
      <c r="BI622" s="53"/>
      <c r="BJ622" s="53"/>
      <c r="BK622" s="53"/>
    </row>
    <row r="623" ht="12.75" customHeight="1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3"/>
      <c r="AH623" s="53"/>
      <c r="AI623" s="53"/>
      <c r="AJ623" s="53"/>
      <c r="AK623" s="53"/>
      <c r="AL623" s="53"/>
      <c r="AM623" s="53"/>
      <c r="AN623" s="53"/>
      <c r="AO623" s="53"/>
      <c r="AP623" s="53"/>
      <c r="AQ623" s="53"/>
      <c r="AR623" s="53"/>
      <c r="AS623" s="53"/>
      <c r="AT623" s="53"/>
      <c r="AU623" s="53"/>
      <c r="AV623" s="53"/>
      <c r="AW623" s="53"/>
      <c r="AX623" s="53"/>
      <c r="AY623" s="53"/>
      <c r="AZ623" s="53"/>
      <c r="BA623" s="53"/>
      <c r="BB623" s="53"/>
      <c r="BC623" s="53"/>
      <c r="BD623" s="53"/>
      <c r="BE623" s="53"/>
      <c r="BF623" s="53"/>
      <c r="BG623" s="53"/>
      <c r="BH623" s="53"/>
      <c r="BI623" s="53"/>
      <c r="BJ623" s="53"/>
      <c r="BK623" s="53"/>
    </row>
    <row r="624" ht="12.75" customHeight="1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  <c r="AD624" s="53"/>
      <c r="AE624" s="53"/>
      <c r="AF624" s="53"/>
      <c r="AG624" s="53"/>
      <c r="AH624" s="53"/>
      <c r="AI624" s="53"/>
      <c r="AJ624" s="53"/>
      <c r="AK624" s="53"/>
      <c r="AL624" s="53"/>
      <c r="AM624" s="53"/>
      <c r="AN624" s="53"/>
      <c r="AO624" s="53"/>
      <c r="AP624" s="53"/>
      <c r="AQ624" s="53"/>
      <c r="AR624" s="53"/>
      <c r="AS624" s="53"/>
      <c r="AT624" s="53"/>
      <c r="AU624" s="53"/>
      <c r="AV624" s="53"/>
      <c r="AW624" s="53"/>
      <c r="AX624" s="53"/>
      <c r="AY624" s="53"/>
      <c r="AZ624" s="53"/>
      <c r="BA624" s="53"/>
      <c r="BB624" s="53"/>
      <c r="BC624" s="53"/>
      <c r="BD624" s="53"/>
      <c r="BE624" s="53"/>
      <c r="BF624" s="53"/>
      <c r="BG624" s="53"/>
      <c r="BH624" s="53"/>
      <c r="BI624" s="53"/>
      <c r="BJ624" s="53"/>
      <c r="BK624" s="53"/>
    </row>
    <row r="625" ht="12.75" customHeight="1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  <c r="AB625" s="53"/>
      <c r="AC625" s="53"/>
      <c r="AD625" s="53"/>
      <c r="AE625" s="53"/>
      <c r="AF625" s="53"/>
      <c r="AG625" s="53"/>
      <c r="AH625" s="53"/>
      <c r="AI625" s="53"/>
      <c r="AJ625" s="53"/>
      <c r="AK625" s="53"/>
      <c r="AL625" s="53"/>
      <c r="AM625" s="53"/>
      <c r="AN625" s="53"/>
      <c r="AO625" s="53"/>
      <c r="AP625" s="53"/>
      <c r="AQ625" s="53"/>
      <c r="AR625" s="53"/>
      <c r="AS625" s="53"/>
      <c r="AT625" s="53"/>
      <c r="AU625" s="53"/>
      <c r="AV625" s="53"/>
      <c r="AW625" s="53"/>
      <c r="AX625" s="53"/>
      <c r="AY625" s="53"/>
      <c r="AZ625" s="53"/>
      <c r="BA625" s="53"/>
      <c r="BB625" s="53"/>
      <c r="BC625" s="53"/>
      <c r="BD625" s="53"/>
      <c r="BE625" s="53"/>
      <c r="BF625" s="53"/>
      <c r="BG625" s="53"/>
      <c r="BH625" s="53"/>
      <c r="BI625" s="53"/>
      <c r="BJ625" s="53"/>
      <c r="BK625" s="53"/>
    </row>
    <row r="626" ht="12.75" customHeight="1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  <c r="AB626" s="53"/>
      <c r="AC626" s="53"/>
      <c r="AD626" s="53"/>
      <c r="AE626" s="53"/>
      <c r="AF626" s="53"/>
      <c r="AG626" s="53"/>
      <c r="AH626" s="53"/>
      <c r="AI626" s="53"/>
      <c r="AJ626" s="53"/>
      <c r="AK626" s="53"/>
      <c r="AL626" s="53"/>
      <c r="AM626" s="53"/>
      <c r="AN626" s="53"/>
      <c r="AO626" s="53"/>
      <c r="AP626" s="53"/>
      <c r="AQ626" s="53"/>
      <c r="AR626" s="53"/>
      <c r="AS626" s="53"/>
      <c r="AT626" s="53"/>
      <c r="AU626" s="53"/>
      <c r="AV626" s="53"/>
      <c r="AW626" s="53"/>
      <c r="AX626" s="53"/>
      <c r="AY626" s="53"/>
      <c r="AZ626" s="53"/>
      <c r="BA626" s="53"/>
      <c r="BB626" s="53"/>
      <c r="BC626" s="53"/>
      <c r="BD626" s="53"/>
      <c r="BE626" s="53"/>
      <c r="BF626" s="53"/>
      <c r="BG626" s="53"/>
      <c r="BH626" s="53"/>
      <c r="BI626" s="53"/>
      <c r="BJ626" s="53"/>
      <c r="BK626" s="53"/>
    </row>
    <row r="627" ht="12.75" customHeight="1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  <c r="AB627" s="53"/>
      <c r="AC627" s="53"/>
      <c r="AD627" s="53"/>
      <c r="AE627" s="53"/>
      <c r="AF627" s="53"/>
      <c r="AG627" s="53"/>
      <c r="AH627" s="53"/>
      <c r="AI627" s="53"/>
      <c r="AJ627" s="53"/>
      <c r="AK627" s="53"/>
      <c r="AL627" s="53"/>
      <c r="AM627" s="53"/>
      <c r="AN627" s="53"/>
      <c r="AO627" s="53"/>
      <c r="AP627" s="53"/>
      <c r="AQ627" s="53"/>
      <c r="AR627" s="53"/>
      <c r="AS627" s="53"/>
      <c r="AT627" s="53"/>
      <c r="AU627" s="53"/>
      <c r="AV627" s="53"/>
      <c r="AW627" s="53"/>
      <c r="AX627" s="53"/>
      <c r="AY627" s="53"/>
      <c r="AZ627" s="53"/>
      <c r="BA627" s="53"/>
      <c r="BB627" s="53"/>
      <c r="BC627" s="53"/>
      <c r="BD627" s="53"/>
      <c r="BE627" s="53"/>
      <c r="BF627" s="53"/>
      <c r="BG627" s="53"/>
      <c r="BH627" s="53"/>
      <c r="BI627" s="53"/>
      <c r="BJ627" s="53"/>
      <c r="BK627" s="53"/>
    </row>
    <row r="628" ht="12.75" customHeight="1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3"/>
      <c r="AD628" s="53"/>
      <c r="AE628" s="53"/>
      <c r="AF628" s="53"/>
      <c r="AG628" s="53"/>
      <c r="AH628" s="53"/>
      <c r="AI628" s="53"/>
      <c r="AJ628" s="53"/>
      <c r="AK628" s="53"/>
      <c r="AL628" s="53"/>
      <c r="AM628" s="53"/>
      <c r="AN628" s="53"/>
      <c r="AO628" s="53"/>
      <c r="AP628" s="53"/>
      <c r="AQ628" s="53"/>
      <c r="AR628" s="53"/>
      <c r="AS628" s="53"/>
      <c r="AT628" s="53"/>
      <c r="AU628" s="53"/>
      <c r="AV628" s="53"/>
      <c r="AW628" s="53"/>
      <c r="AX628" s="53"/>
      <c r="AY628" s="53"/>
      <c r="AZ628" s="53"/>
      <c r="BA628" s="53"/>
      <c r="BB628" s="53"/>
      <c r="BC628" s="53"/>
      <c r="BD628" s="53"/>
      <c r="BE628" s="53"/>
      <c r="BF628" s="53"/>
      <c r="BG628" s="53"/>
      <c r="BH628" s="53"/>
      <c r="BI628" s="53"/>
      <c r="BJ628" s="53"/>
      <c r="BK628" s="53"/>
    </row>
    <row r="629" ht="12.75" customHeight="1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3"/>
      <c r="AD629" s="53"/>
      <c r="AE629" s="53"/>
      <c r="AF629" s="53"/>
      <c r="AG629" s="53"/>
      <c r="AH629" s="53"/>
      <c r="AI629" s="53"/>
      <c r="AJ629" s="53"/>
      <c r="AK629" s="53"/>
      <c r="AL629" s="53"/>
      <c r="AM629" s="53"/>
      <c r="AN629" s="53"/>
      <c r="AO629" s="53"/>
      <c r="AP629" s="53"/>
      <c r="AQ629" s="53"/>
      <c r="AR629" s="53"/>
      <c r="AS629" s="53"/>
      <c r="AT629" s="53"/>
      <c r="AU629" s="53"/>
      <c r="AV629" s="53"/>
      <c r="AW629" s="53"/>
      <c r="AX629" s="53"/>
      <c r="AY629" s="53"/>
      <c r="AZ629" s="53"/>
      <c r="BA629" s="53"/>
      <c r="BB629" s="53"/>
      <c r="BC629" s="53"/>
      <c r="BD629" s="53"/>
      <c r="BE629" s="53"/>
      <c r="BF629" s="53"/>
      <c r="BG629" s="53"/>
      <c r="BH629" s="53"/>
      <c r="BI629" s="53"/>
      <c r="BJ629" s="53"/>
      <c r="BK629" s="53"/>
    </row>
    <row r="630" ht="12.75" customHeight="1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  <c r="AB630" s="53"/>
      <c r="AC630" s="53"/>
      <c r="AD630" s="53"/>
      <c r="AE630" s="53"/>
      <c r="AF630" s="53"/>
      <c r="AG630" s="53"/>
      <c r="AH630" s="53"/>
      <c r="AI630" s="53"/>
      <c r="AJ630" s="53"/>
      <c r="AK630" s="53"/>
      <c r="AL630" s="53"/>
      <c r="AM630" s="53"/>
      <c r="AN630" s="53"/>
      <c r="AO630" s="53"/>
      <c r="AP630" s="53"/>
      <c r="AQ630" s="53"/>
      <c r="AR630" s="53"/>
      <c r="AS630" s="53"/>
      <c r="AT630" s="53"/>
      <c r="AU630" s="53"/>
      <c r="AV630" s="53"/>
      <c r="AW630" s="53"/>
      <c r="AX630" s="53"/>
      <c r="AY630" s="53"/>
      <c r="AZ630" s="53"/>
      <c r="BA630" s="53"/>
      <c r="BB630" s="53"/>
      <c r="BC630" s="53"/>
      <c r="BD630" s="53"/>
      <c r="BE630" s="53"/>
      <c r="BF630" s="53"/>
      <c r="BG630" s="53"/>
      <c r="BH630" s="53"/>
      <c r="BI630" s="53"/>
      <c r="BJ630" s="53"/>
      <c r="BK630" s="53"/>
    </row>
    <row r="631" ht="12.75" customHeight="1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  <c r="AB631" s="53"/>
      <c r="AC631" s="53"/>
      <c r="AD631" s="53"/>
      <c r="AE631" s="53"/>
      <c r="AF631" s="53"/>
      <c r="AG631" s="53"/>
      <c r="AH631" s="53"/>
      <c r="AI631" s="53"/>
      <c r="AJ631" s="53"/>
      <c r="AK631" s="53"/>
      <c r="AL631" s="53"/>
      <c r="AM631" s="53"/>
      <c r="AN631" s="53"/>
      <c r="AO631" s="53"/>
      <c r="AP631" s="53"/>
      <c r="AQ631" s="53"/>
      <c r="AR631" s="53"/>
      <c r="AS631" s="53"/>
      <c r="AT631" s="53"/>
      <c r="AU631" s="53"/>
      <c r="AV631" s="53"/>
      <c r="AW631" s="53"/>
      <c r="AX631" s="53"/>
      <c r="AY631" s="53"/>
      <c r="AZ631" s="53"/>
      <c r="BA631" s="53"/>
      <c r="BB631" s="53"/>
      <c r="BC631" s="53"/>
      <c r="BD631" s="53"/>
      <c r="BE631" s="53"/>
      <c r="BF631" s="53"/>
      <c r="BG631" s="53"/>
      <c r="BH631" s="53"/>
      <c r="BI631" s="53"/>
      <c r="BJ631" s="53"/>
      <c r="BK631" s="53"/>
    </row>
    <row r="632" ht="12.75" customHeight="1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  <c r="AB632" s="53"/>
      <c r="AC632" s="53"/>
      <c r="AD632" s="53"/>
      <c r="AE632" s="53"/>
      <c r="AF632" s="53"/>
      <c r="AG632" s="53"/>
      <c r="AH632" s="53"/>
      <c r="AI632" s="53"/>
      <c r="AJ632" s="53"/>
      <c r="AK632" s="53"/>
      <c r="AL632" s="53"/>
      <c r="AM632" s="53"/>
      <c r="AN632" s="53"/>
      <c r="AO632" s="53"/>
      <c r="AP632" s="53"/>
      <c r="AQ632" s="53"/>
      <c r="AR632" s="53"/>
      <c r="AS632" s="53"/>
      <c r="AT632" s="53"/>
      <c r="AU632" s="53"/>
      <c r="AV632" s="53"/>
      <c r="AW632" s="53"/>
      <c r="AX632" s="53"/>
      <c r="AY632" s="53"/>
      <c r="AZ632" s="53"/>
      <c r="BA632" s="53"/>
      <c r="BB632" s="53"/>
      <c r="BC632" s="53"/>
      <c r="BD632" s="53"/>
      <c r="BE632" s="53"/>
      <c r="BF632" s="53"/>
      <c r="BG632" s="53"/>
      <c r="BH632" s="53"/>
      <c r="BI632" s="53"/>
      <c r="BJ632" s="53"/>
      <c r="BK632" s="53"/>
    </row>
    <row r="633" ht="12.75" customHeight="1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  <c r="AB633" s="53"/>
      <c r="AC633" s="53"/>
      <c r="AD633" s="53"/>
      <c r="AE633" s="53"/>
      <c r="AF633" s="53"/>
      <c r="AG633" s="53"/>
      <c r="AH633" s="53"/>
      <c r="AI633" s="53"/>
      <c r="AJ633" s="53"/>
      <c r="AK633" s="53"/>
      <c r="AL633" s="53"/>
      <c r="AM633" s="53"/>
      <c r="AN633" s="53"/>
      <c r="AO633" s="53"/>
      <c r="AP633" s="53"/>
      <c r="AQ633" s="53"/>
      <c r="AR633" s="53"/>
      <c r="AS633" s="53"/>
      <c r="AT633" s="53"/>
      <c r="AU633" s="53"/>
      <c r="AV633" s="53"/>
      <c r="AW633" s="53"/>
      <c r="AX633" s="53"/>
      <c r="AY633" s="53"/>
      <c r="AZ633" s="53"/>
      <c r="BA633" s="53"/>
      <c r="BB633" s="53"/>
      <c r="BC633" s="53"/>
      <c r="BD633" s="53"/>
      <c r="BE633" s="53"/>
      <c r="BF633" s="53"/>
      <c r="BG633" s="53"/>
      <c r="BH633" s="53"/>
      <c r="BI633" s="53"/>
      <c r="BJ633" s="53"/>
      <c r="BK633" s="53"/>
    </row>
    <row r="634" ht="12.75" customHeight="1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  <c r="AB634" s="53"/>
      <c r="AC634" s="53"/>
      <c r="AD634" s="53"/>
      <c r="AE634" s="53"/>
      <c r="AF634" s="53"/>
      <c r="AG634" s="53"/>
      <c r="AH634" s="53"/>
      <c r="AI634" s="53"/>
      <c r="AJ634" s="53"/>
      <c r="AK634" s="53"/>
      <c r="AL634" s="53"/>
      <c r="AM634" s="53"/>
      <c r="AN634" s="53"/>
      <c r="AO634" s="53"/>
      <c r="AP634" s="53"/>
      <c r="AQ634" s="53"/>
      <c r="AR634" s="53"/>
      <c r="AS634" s="53"/>
      <c r="AT634" s="53"/>
      <c r="AU634" s="53"/>
      <c r="AV634" s="53"/>
      <c r="AW634" s="53"/>
      <c r="AX634" s="53"/>
      <c r="AY634" s="53"/>
      <c r="AZ634" s="53"/>
      <c r="BA634" s="53"/>
      <c r="BB634" s="53"/>
      <c r="BC634" s="53"/>
      <c r="BD634" s="53"/>
      <c r="BE634" s="53"/>
      <c r="BF634" s="53"/>
      <c r="BG634" s="53"/>
      <c r="BH634" s="53"/>
      <c r="BI634" s="53"/>
      <c r="BJ634" s="53"/>
      <c r="BK634" s="53"/>
    </row>
    <row r="635" ht="12.75" customHeight="1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  <c r="AB635" s="53"/>
      <c r="AC635" s="53"/>
      <c r="AD635" s="53"/>
      <c r="AE635" s="53"/>
      <c r="AF635" s="53"/>
      <c r="AG635" s="53"/>
      <c r="AH635" s="53"/>
      <c r="AI635" s="53"/>
      <c r="AJ635" s="53"/>
      <c r="AK635" s="53"/>
      <c r="AL635" s="53"/>
      <c r="AM635" s="53"/>
      <c r="AN635" s="53"/>
      <c r="AO635" s="53"/>
      <c r="AP635" s="53"/>
      <c r="AQ635" s="53"/>
      <c r="AR635" s="53"/>
      <c r="AS635" s="53"/>
      <c r="AT635" s="53"/>
      <c r="AU635" s="53"/>
      <c r="AV635" s="53"/>
      <c r="AW635" s="53"/>
      <c r="AX635" s="53"/>
      <c r="AY635" s="53"/>
      <c r="AZ635" s="53"/>
      <c r="BA635" s="53"/>
      <c r="BB635" s="53"/>
      <c r="BC635" s="53"/>
      <c r="BD635" s="53"/>
      <c r="BE635" s="53"/>
      <c r="BF635" s="53"/>
      <c r="BG635" s="53"/>
      <c r="BH635" s="53"/>
      <c r="BI635" s="53"/>
      <c r="BJ635" s="53"/>
      <c r="BK635" s="53"/>
    </row>
    <row r="636" ht="12.75" customHeight="1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3"/>
      <c r="AD636" s="53"/>
      <c r="AE636" s="53"/>
      <c r="AF636" s="53"/>
      <c r="AG636" s="53"/>
      <c r="AH636" s="53"/>
      <c r="AI636" s="53"/>
      <c r="AJ636" s="53"/>
      <c r="AK636" s="53"/>
      <c r="AL636" s="53"/>
      <c r="AM636" s="53"/>
      <c r="AN636" s="53"/>
      <c r="AO636" s="53"/>
      <c r="AP636" s="53"/>
      <c r="AQ636" s="53"/>
      <c r="AR636" s="53"/>
      <c r="AS636" s="53"/>
      <c r="AT636" s="53"/>
      <c r="AU636" s="53"/>
      <c r="AV636" s="53"/>
      <c r="AW636" s="53"/>
      <c r="AX636" s="53"/>
      <c r="AY636" s="53"/>
      <c r="AZ636" s="53"/>
      <c r="BA636" s="53"/>
      <c r="BB636" s="53"/>
      <c r="BC636" s="53"/>
      <c r="BD636" s="53"/>
      <c r="BE636" s="53"/>
      <c r="BF636" s="53"/>
      <c r="BG636" s="53"/>
      <c r="BH636" s="53"/>
      <c r="BI636" s="53"/>
      <c r="BJ636" s="53"/>
      <c r="BK636" s="53"/>
    </row>
    <row r="637" ht="12.75" customHeight="1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3"/>
      <c r="AD637" s="53"/>
      <c r="AE637" s="53"/>
      <c r="AF637" s="53"/>
      <c r="AG637" s="53"/>
      <c r="AH637" s="53"/>
      <c r="AI637" s="53"/>
      <c r="AJ637" s="53"/>
      <c r="AK637" s="53"/>
      <c r="AL637" s="53"/>
      <c r="AM637" s="53"/>
      <c r="AN637" s="53"/>
      <c r="AO637" s="53"/>
      <c r="AP637" s="53"/>
      <c r="AQ637" s="53"/>
      <c r="AR637" s="53"/>
      <c r="AS637" s="53"/>
      <c r="AT637" s="53"/>
      <c r="AU637" s="53"/>
      <c r="AV637" s="53"/>
      <c r="AW637" s="53"/>
      <c r="AX637" s="53"/>
      <c r="AY637" s="53"/>
      <c r="AZ637" s="53"/>
      <c r="BA637" s="53"/>
      <c r="BB637" s="53"/>
      <c r="BC637" s="53"/>
      <c r="BD637" s="53"/>
      <c r="BE637" s="53"/>
      <c r="BF637" s="53"/>
      <c r="BG637" s="53"/>
      <c r="BH637" s="53"/>
      <c r="BI637" s="53"/>
      <c r="BJ637" s="53"/>
      <c r="BK637" s="53"/>
    </row>
    <row r="638" ht="12.75" customHeight="1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3"/>
      <c r="AD638" s="53"/>
      <c r="AE638" s="53"/>
      <c r="AF638" s="53"/>
      <c r="AG638" s="53"/>
      <c r="AH638" s="53"/>
      <c r="AI638" s="53"/>
      <c r="AJ638" s="53"/>
      <c r="AK638" s="53"/>
      <c r="AL638" s="53"/>
      <c r="AM638" s="53"/>
      <c r="AN638" s="53"/>
      <c r="AO638" s="53"/>
      <c r="AP638" s="53"/>
      <c r="AQ638" s="53"/>
      <c r="AR638" s="53"/>
      <c r="AS638" s="53"/>
      <c r="AT638" s="53"/>
      <c r="AU638" s="53"/>
      <c r="AV638" s="53"/>
      <c r="AW638" s="53"/>
      <c r="AX638" s="53"/>
      <c r="AY638" s="53"/>
      <c r="AZ638" s="53"/>
      <c r="BA638" s="53"/>
      <c r="BB638" s="53"/>
      <c r="BC638" s="53"/>
      <c r="BD638" s="53"/>
      <c r="BE638" s="53"/>
      <c r="BF638" s="53"/>
      <c r="BG638" s="53"/>
      <c r="BH638" s="53"/>
      <c r="BI638" s="53"/>
      <c r="BJ638" s="53"/>
      <c r="BK638" s="53"/>
    </row>
    <row r="639" ht="12.75" customHeight="1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  <c r="AD639" s="53"/>
      <c r="AE639" s="53"/>
      <c r="AF639" s="53"/>
      <c r="AG639" s="53"/>
      <c r="AH639" s="53"/>
      <c r="AI639" s="53"/>
      <c r="AJ639" s="53"/>
      <c r="AK639" s="53"/>
      <c r="AL639" s="53"/>
      <c r="AM639" s="53"/>
      <c r="AN639" s="53"/>
      <c r="AO639" s="53"/>
      <c r="AP639" s="53"/>
      <c r="AQ639" s="53"/>
      <c r="AR639" s="53"/>
      <c r="AS639" s="53"/>
      <c r="AT639" s="53"/>
      <c r="AU639" s="53"/>
      <c r="AV639" s="53"/>
      <c r="AW639" s="53"/>
      <c r="AX639" s="53"/>
      <c r="AY639" s="53"/>
      <c r="AZ639" s="53"/>
      <c r="BA639" s="53"/>
      <c r="BB639" s="53"/>
      <c r="BC639" s="53"/>
      <c r="BD639" s="53"/>
      <c r="BE639" s="53"/>
      <c r="BF639" s="53"/>
      <c r="BG639" s="53"/>
      <c r="BH639" s="53"/>
      <c r="BI639" s="53"/>
      <c r="BJ639" s="53"/>
      <c r="BK639" s="53"/>
    </row>
    <row r="640" ht="12.75" customHeight="1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  <c r="AB640" s="53"/>
      <c r="AC640" s="53"/>
      <c r="AD640" s="53"/>
      <c r="AE640" s="53"/>
      <c r="AF640" s="53"/>
      <c r="AG640" s="53"/>
      <c r="AH640" s="53"/>
      <c r="AI640" s="53"/>
      <c r="AJ640" s="53"/>
      <c r="AK640" s="53"/>
      <c r="AL640" s="53"/>
      <c r="AM640" s="53"/>
      <c r="AN640" s="53"/>
      <c r="AO640" s="53"/>
      <c r="AP640" s="53"/>
      <c r="AQ640" s="53"/>
      <c r="AR640" s="53"/>
      <c r="AS640" s="53"/>
      <c r="AT640" s="53"/>
      <c r="AU640" s="53"/>
      <c r="AV640" s="53"/>
      <c r="AW640" s="53"/>
      <c r="AX640" s="53"/>
      <c r="AY640" s="53"/>
      <c r="AZ640" s="53"/>
      <c r="BA640" s="53"/>
      <c r="BB640" s="53"/>
      <c r="BC640" s="53"/>
      <c r="BD640" s="53"/>
      <c r="BE640" s="53"/>
      <c r="BF640" s="53"/>
      <c r="BG640" s="53"/>
      <c r="BH640" s="53"/>
      <c r="BI640" s="53"/>
      <c r="BJ640" s="53"/>
      <c r="BK640" s="53"/>
    </row>
    <row r="641" ht="12.75" customHeight="1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  <c r="AB641" s="53"/>
      <c r="AC641" s="53"/>
      <c r="AD641" s="53"/>
      <c r="AE641" s="53"/>
      <c r="AF641" s="53"/>
      <c r="AG641" s="53"/>
      <c r="AH641" s="53"/>
      <c r="AI641" s="53"/>
      <c r="AJ641" s="53"/>
      <c r="AK641" s="53"/>
      <c r="AL641" s="53"/>
      <c r="AM641" s="53"/>
      <c r="AN641" s="53"/>
      <c r="AO641" s="53"/>
      <c r="AP641" s="53"/>
      <c r="AQ641" s="53"/>
      <c r="AR641" s="53"/>
      <c r="AS641" s="53"/>
      <c r="AT641" s="53"/>
      <c r="AU641" s="53"/>
      <c r="AV641" s="53"/>
      <c r="AW641" s="53"/>
      <c r="AX641" s="53"/>
      <c r="AY641" s="53"/>
      <c r="AZ641" s="53"/>
      <c r="BA641" s="53"/>
      <c r="BB641" s="53"/>
      <c r="BC641" s="53"/>
      <c r="BD641" s="53"/>
      <c r="BE641" s="53"/>
      <c r="BF641" s="53"/>
      <c r="BG641" s="53"/>
      <c r="BH641" s="53"/>
      <c r="BI641" s="53"/>
      <c r="BJ641" s="53"/>
      <c r="BK641" s="53"/>
    </row>
    <row r="642" ht="12.75" customHeight="1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  <c r="AB642" s="53"/>
      <c r="AC642" s="53"/>
      <c r="AD642" s="53"/>
      <c r="AE642" s="53"/>
      <c r="AF642" s="53"/>
      <c r="AG642" s="53"/>
      <c r="AH642" s="53"/>
      <c r="AI642" s="53"/>
      <c r="AJ642" s="53"/>
      <c r="AK642" s="53"/>
      <c r="AL642" s="53"/>
      <c r="AM642" s="53"/>
      <c r="AN642" s="53"/>
      <c r="AO642" s="53"/>
      <c r="AP642" s="53"/>
      <c r="AQ642" s="53"/>
      <c r="AR642" s="53"/>
      <c r="AS642" s="53"/>
      <c r="AT642" s="53"/>
      <c r="AU642" s="53"/>
      <c r="AV642" s="53"/>
      <c r="AW642" s="53"/>
      <c r="AX642" s="53"/>
      <c r="AY642" s="53"/>
      <c r="AZ642" s="53"/>
      <c r="BA642" s="53"/>
      <c r="BB642" s="53"/>
      <c r="BC642" s="53"/>
      <c r="BD642" s="53"/>
      <c r="BE642" s="53"/>
      <c r="BF642" s="53"/>
      <c r="BG642" s="53"/>
      <c r="BH642" s="53"/>
      <c r="BI642" s="53"/>
      <c r="BJ642" s="53"/>
      <c r="BK642" s="53"/>
    </row>
    <row r="643" ht="12.75" customHeight="1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3"/>
      <c r="AD643" s="53"/>
      <c r="AE643" s="53"/>
      <c r="AF643" s="53"/>
      <c r="AG643" s="53"/>
      <c r="AH643" s="53"/>
      <c r="AI643" s="53"/>
      <c r="AJ643" s="53"/>
      <c r="AK643" s="53"/>
      <c r="AL643" s="53"/>
      <c r="AM643" s="53"/>
      <c r="AN643" s="53"/>
      <c r="AO643" s="53"/>
      <c r="AP643" s="53"/>
      <c r="AQ643" s="53"/>
      <c r="AR643" s="53"/>
      <c r="AS643" s="53"/>
      <c r="AT643" s="53"/>
      <c r="AU643" s="53"/>
      <c r="AV643" s="53"/>
      <c r="AW643" s="53"/>
      <c r="AX643" s="53"/>
      <c r="AY643" s="53"/>
      <c r="AZ643" s="53"/>
      <c r="BA643" s="53"/>
      <c r="BB643" s="53"/>
      <c r="BC643" s="53"/>
      <c r="BD643" s="53"/>
      <c r="BE643" s="53"/>
      <c r="BF643" s="53"/>
      <c r="BG643" s="53"/>
      <c r="BH643" s="53"/>
      <c r="BI643" s="53"/>
      <c r="BJ643" s="53"/>
      <c r="BK643" s="53"/>
    </row>
    <row r="644" ht="12.75" customHeight="1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3"/>
      <c r="AD644" s="53"/>
      <c r="AE644" s="53"/>
      <c r="AF644" s="53"/>
      <c r="AG644" s="53"/>
      <c r="AH644" s="53"/>
      <c r="AI644" s="53"/>
      <c r="AJ644" s="53"/>
      <c r="AK644" s="53"/>
      <c r="AL644" s="53"/>
      <c r="AM644" s="53"/>
      <c r="AN644" s="53"/>
      <c r="AO644" s="53"/>
      <c r="AP644" s="53"/>
      <c r="AQ644" s="53"/>
      <c r="AR644" s="53"/>
      <c r="AS644" s="53"/>
      <c r="AT644" s="53"/>
      <c r="AU644" s="53"/>
      <c r="AV644" s="53"/>
      <c r="AW644" s="53"/>
      <c r="AX644" s="53"/>
      <c r="AY644" s="53"/>
      <c r="AZ644" s="53"/>
      <c r="BA644" s="53"/>
      <c r="BB644" s="53"/>
      <c r="BC644" s="53"/>
      <c r="BD644" s="53"/>
      <c r="BE644" s="53"/>
      <c r="BF644" s="53"/>
      <c r="BG644" s="53"/>
      <c r="BH644" s="53"/>
      <c r="BI644" s="53"/>
      <c r="BJ644" s="53"/>
      <c r="BK644" s="53"/>
    </row>
    <row r="645" ht="12.75" customHeight="1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  <c r="AB645" s="53"/>
      <c r="AC645" s="53"/>
      <c r="AD645" s="53"/>
      <c r="AE645" s="53"/>
      <c r="AF645" s="53"/>
      <c r="AG645" s="53"/>
      <c r="AH645" s="53"/>
      <c r="AI645" s="53"/>
      <c r="AJ645" s="53"/>
      <c r="AK645" s="53"/>
      <c r="AL645" s="53"/>
      <c r="AM645" s="53"/>
      <c r="AN645" s="53"/>
      <c r="AO645" s="53"/>
      <c r="AP645" s="53"/>
      <c r="AQ645" s="53"/>
      <c r="AR645" s="53"/>
      <c r="AS645" s="53"/>
      <c r="AT645" s="53"/>
      <c r="AU645" s="53"/>
      <c r="AV645" s="53"/>
      <c r="AW645" s="53"/>
      <c r="AX645" s="53"/>
      <c r="AY645" s="53"/>
      <c r="AZ645" s="53"/>
      <c r="BA645" s="53"/>
      <c r="BB645" s="53"/>
      <c r="BC645" s="53"/>
      <c r="BD645" s="53"/>
      <c r="BE645" s="53"/>
      <c r="BF645" s="53"/>
      <c r="BG645" s="53"/>
      <c r="BH645" s="53"/>
      <c r="BI645" s="53"/>
      <c r="BJ645" s="53"/>
      <c r="BK645" s="53"/>
    </row>
    <row r="646" ht="12.75" customHeight="1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  <c r="AB646" s="53"/>
      <c r="AC646" s="53"/>
      <c r="AD646" s="53"/>
      <c r="AE646" s="53"/>
      <c r="AF646" s="53"/>
      <c r="AG646" s="53"/>
      <c r="AH646" s="53"/>
      <c r="AI646" s="53"/>
      <c r="AJ646" s="53"/>
      <c r="AK646" s="53"/>
      <c r="AL646" s="53"/>
      <c r="AM646" s="53"/>
      <c r="AN646" s="53"/>
      <c r="AO646" s="53"/>
      <c r="AP646" s="53"/>
      <c r="AQ646" s="53"/>
      <c r="AR646" s="53"/>
      <c r="AS646" s="53"/>
      <c r="AT646" s="53"/>
      <c r="AU646" s="53"/>
      <c r="AV646" s="53"/>
      <c r="AW646" s="53"/>
      <c r="AX646" s="53"/>
      <c r="AY646" s="53"/>
      <c r="AZ646" s="53"/>
      <c r="BA646" s="53"/>
      <c r="BB646" s="53"/>
      <c r="BC646" s="53"/>
      <c r="BD646" s="53"/>
      <c r="BE646" s="53"/>
      <c r="BF646" s="53"/>
      <c r="BG646" s="53"/>
      <c r="BH646" s="53"/>
      <c r="BI646" s="53"/>
      <c r="BJ646" s="53"/>
      <c r="BK646" s="53"/>
    </row>
    <row r="647" ht="12.75" customHeight="1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  <c r="AB647" s="53"/>
      <c r="AC647" s="53"/>
      <c r="AD647" s="53"/>
      <c r="AE647" s="53"/>
      <c r="AF647" s="53"/>
      <c r="AG647" s="53"/>
      <c r="AH647" s="53"/>
      <c r="AI647" s="53"/>
      <c r="AJ647" s="53"/>
      <c r="AK647" s="53"/>
      <c r="AL647" s="53"/>
      <c r="AM647" s="53"/>
      <c r="AN647" s="53"/>
      <c r="AO647" s="53"/>
      <c r="AP647" s="53"/>
      <c r="AQ647" s="53"/>
      <c r="AR647" s="53"/>
      <c r="AS647" s="53"/>
      <c r="AT647" s="53"/>
      <c r="AU647" s="53"/>
      <c r="AV647" s="53"/>
      <c r="AW647" s="53"/>
      <c r="AX647" s="53"/>
      <c r="AY647" s="53"/>
      <c r="AZ647" s="53"/>
      <c r="BA647" s="53"/>
      <c r="BB647" s="53"/>
      <c r="BC647" s="53"/>
      <c r="BD647" s="53"/>
      <c r="BE647" s="53"/>
      <c r="BF647" s="53"/>
      <c r="BG647" s="53"/>
      <c r="BH647" s="53"/>
      <c r="BI647" s="53"/>
      <c r="BJ647" s="53"/>
      <c r="BK647" s="53"/>
    </row>
    <row r="648" ht="12.75" customHeight="1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3"/>
      <c r="AD648" s="53"/>
      <c r="AE648" s="53"/>
      <c r="AF648" s="53"/>
      <c r="AG648" s="53"/>
      <c r="AH648" s="53"/>
      <c r="AI648" s="53"/>
      <c r="AJ648" s="53"/>
      <c r="AK648" s="53"/>
      <c r="AL648" s="53"/>
      <c r="AM648" s="53"/>
      <c r="AN648" s="53"/>
      <c r="AO648" s="53"/>
      <c r="AP648" s="53"/>
      <c r="AQ648" s="53"/>
      <c r="AR648" s="53"/>
      <c r="AS648" s="53"/>
      <c r="AT648" s="53"/>
      <c r="AU648" s="53"/>
      <c r="AV648" s="53"/>
      <c r="AW648" s="53"/>
      <c r="AX648" s="53"/>
      <c r="AY648" s="53"/>
      <c r="AZ648" s="53"/>
      <c r="BA648" s="53"/>
      <c r="BB648" s="53"/>
      <c r="BC648" s="53"/>
      <c r="BD648" s="53"/>
      <c r="BE648" s="53"/>
      <c r="BF648" s="53"/>
      <c r="BG648" s="53"/>
      <c r="BH648" s="53"/>
      <c r="BI648" s="53"/>
      <c r="BJ648" s="53"/>
      <c r="BK648" s="53"/>
    </row>
    <row r="649" ht="12.75" customHeight="1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3"/>
      <c r="AD649" s="53"/>
      <c r="AE649" s="53"/>
      <c r="AF649" s="53"/>
      <c r="AG649" s="53"/>
      <c r="AH649" s="53"/>
      <c r="AI649" s="53"/>
      <c r="AJ649" s="53"/>
      <c r="AK649" s="53"/>
      <c r="AL649" s="53"/>
      <c r="AM649" s="53"/>
      <c r="AN649" s="53"/>
      <c r="AO649" s="53"/>
      <c r="AP649" s="53"/>
      <c r="AQ649" s="53"/>
      <c r="AR649" s="53"/>
      <c r="AS649" s="53"/>
      <c r="AT649" s="53"/>
      <c r="AU649" s="53"/>
      <c r="AV649" s="53"/>
      <c r="AW649" s="53"/>
      <c r="AX649" s="53"/>
      <c r="AY649" s="53"/>
      <c r="AZ649" s="53"/>
      <c r="BA649" s="53"/>
      <c r="BB649" s="53"/>
      <c r="BC649" s="53"/>
      <c r="BD649" s="53"/>
      <c r="BE649" s="53"/>
      <c r="BF649" s="53"/>
      <c r="BG649" s="53"/>
      <c r="BH649" s="53"/>
      <c r="BI649" s="53"/>
      <c r="BJ649" s="53"/>
      <c r="BK649" s="53"/>
    </row>
    <row r="650" ht="12.75" customHeight="1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  <c r="AB650" s="53"/>
      <c r="AC650" s="53"/>
      <c r="AD650" s="53"/>
      <c r="AE650" s="53"/>
      <c r="AF650" s="53"/>
      <c r="AG650" s="53"/>
      <c r="AH650" s="53"/>
      <c r="AI650" s="53"/>
      <c r="AJ650" s="53"/>
      <c r="AK650" s="53"/>
      <c r="AL650" s="53"/>
      <c r="AM650" s="53"/>
      <c r="AN650" s="53"/>
      <c r="AO650" s="53"/>
      <c r="AP650" s="53"/>
      <c r="AQ650" s="53"/>
      <c r="AR650" s="53"/>
      <c r="AS650" s="53"/>
      <c r="AT650" s="53"/>
      <c r="AU650" s="53"/>
      <c r="AV650" s="53"/>
      <c r="AW650" s="53"/>
      <c r="AX650" s="53"/>
      <c r="AY650" s="53"/>
      <c r="AZ650" s="53"/>
      <c r="BA650" s="53"/>
      <c r="BB650" s="53"/>
      <c r="BC650" s="53"/>
      <c r="BD650" s="53"/>
      <c r="BE650" s="53"/>
      <c r="BF650" s="53"/>
      <c r="BG650" s="53"/>
      <c r="BH650" s="53"/>
      <c r="BI650" s="53"/>
      <c r="BJ650" s="53"/>
      <c r="BK650" s="53"/>
    </row>
    <row r="651" ht="12.75" customHeight="1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  <c r="AB651" s="53"/>
      <c r="AC651" s="53"/>
      <c r="AD651" s="53"/>
      <c r="AE651" s="53"/>
      <c r="AF651" s="53"/>
      <c r="AG651" s="53"/>
      <c r="AH651" s="53"/>
      <c r="AI651" s="53"/>
      <c r="AJ651" s="53"/>
      <c r="AK651" s="53"/>
      <c r="AL651" s="53"/>
      <c r="AM651" s="53"/>
      <c r="AN651" s="53"/>
      <c r="AO651" s="53"/>
      <c r="AP651" s="53"/>
      <c r="AQ651" s="53"/>
      <c r="AR651" s="53"/>
      <c r="AS651" s="53"/>
      <c r="AT651" s="53"/>
      <c r="AU651" s="53"/>
      <c r="AV651" s="53"/>
      <c r="AW651" s="53"/>
      <c r="AX651" s="53"/>
      <c r="AY651" s="53"/>
      <c r="AZ651" s="53"/>
      <c r="BA651" s="53"/>
      <c r="BB651" s="53"/>
      <c r="BC651" s="53"/>
      <c r="BD651" s="53"/>
      <c r="BE651" s="53"/>
      <c r="BF651" s="53"/>
      <c r="BG651" s="53"/>
      <c r="BH651" s="53"/>
      <c r="BI651" s="53"/>
      <c r="BJ651" s="53"/>
      <c r="BK651" s="53"/>
    </row>
    <row r="652" ht="12.75" customHeight="1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  <c r="AB652" s="53"/>
      <c r="AC652" s="53"/>
      <c r="AD652" s="53"/>
      <c r="AE652" s="53"/>
      <c r="AF652" s="53"/>
      <c r="AG652" s="53"/>
      <c r="AH652" s="53"/>
      <c r="AI652" s="53"/>
      <c r="AJ652" s="53"/>
      <c r="AK652" s="53"/>
      <c r="AL652" s="53"/>
      <c r="AM652" s="53"/>
      <c r="AN652" s="53"/>
      <c r="AO652" s="53"/>
      <c r="AP652" s="53"/>
      <c r="AQ652" s="53"/>
      <c r="AR652" s="53"/>
      <c r="AS652" s="53"/>
      <c r="AT652" s="53"/>
      <c r="AU652" s="53"/>
      <c r="AV652" s="53"/>
      <c r="AW652" s="53"/>
      <c r="AX652" s="53"/>
      <c r="AY652" s="53"/>
      <c r="AZ652" s="53"/>
      <c r="BA652" s="53"/>
      <c r="BB652" s="53"/>
      <c r="BC652" s="53"/>
      <c r="BD652" s="53"/>
      <c r="BE652" s="53"/>
      <c r="BF652" s="53"/>
      <c r="BG652" s="53"/>
      <c r="BH652" s="53"/>
      <c r="BI652" s="53"/>
      <c r="BJ652" s="53"/>
      <c r="BK652" s="53"/>
    </row>
    <row r="653" ht="12.75" customHeight="1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  <c r="AB653" s="53"/>
      <c r="AC653" s="53"/>
      <c r="AD653" s="53"/>
      <c r="AE653" s="53"/>
      <c r="AF653" s="53"/>
      <c r="AG653" s="53"/>
      <c r="AH653" s="53"/>
      <c r="AI653" s="53"/>
      <c r="AJ653" s="53"/>
      <c r="AK653" s="53"/>
      <c r="AL653" s="53"/>
      <c r="AM653" s="53"/>
      <c r="AN653" s="53"/>
      <c r="AO653" s="53"/>
      <c r="AP653" s="53"/>
      <c r="AQ653" s="53"/>
      <c r="AR653" s="53"/>
      <c r="AS653" s="53"/>
      <c r="AT653" s="53"/>
      <c r="AU653" s="53"/>
      <c r="AV653" s="53"/>
      <c r="AW653" s="53"/>
      <c r="AX653" s="53"/>
      <c r="AY653" s="53"/>
      <c r="AZ653" s="53"/>
      <c r="BA653" s="53"/>
      <c r="BB653" s="53"/>
      <c r="BC653" s="53"/>
      <c r="BD653" s="53"/>
      <c r="BE653" s="53"/>
      <c r="BF653" s="53"/>
      <c r="BG653" s="53"/>
      <c r="BH653" s="53"/>
      <c r="BI653" s="53"/>
      <c r="BJ653" s="53"/>
      <c r="BK653" s="53"/>
    </row>
    <row r="654" ht="12.75" customHeight="1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  <c r="AB654" s="53"/>
      <c r="AC654" s="53"/>
      <c r="AD654" s="53"/>
      <c r="AE654" s="53"/>
      <c r="AF654" s="53"/>
      <c r="AG654" s="53"/>
      <c r="AH654" s="53"/>
      <c r="AI654" s="53"/>
      <c r="AJ654" s="53"/>
      <c r="AK654" s="53"/>
      <c r="AL654" s="53"/>
      <c r="AM654" s="53"/>
      <c r="AN654" s="53"/>
      <c r="AO654" s="53"/>
      <c r="AP654" s="53"/>
      <c r="AQ654" s="53"/>
      <c r="AR654" s="53"/>
      <c r="AS654" s="53"/>
      <c r="AT654" s="53"/>
      <c r="AU654" s="53"/>
      <c r="AV654" s="53"/>
      <c r="AW654" s="53"/>
      <c r="AX654" s="53"/>
      <c r="AY654" s="53"/>
      <c r="AZ654" s="53"/>
      <c r="BA654" s="53"/>
      <c r="BB654" s="53"/>
      <c r="BC654" s="53"/>
      <c r="BD654" s="53"/>
      <c r="BE654" s="53"/>
      <c r="BF654" s="53"/>
      <c r="BG654" s="53"/>
      <c r="BH654" s="53"/>
      <c r="BI654" s="53"/>
      <c r="BJ654" s="53"/>
      <c r="BK654" s="53"/>
    </row>
    <row r="655" ht="12.75" customHeight="1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  <c r="AB655" s="53"/>
      <c r="AC655" s="53"/>
      <c r="AD655" s="53"/>
      <c r="AE655" s="53"/>
      <c r="AF655" s="53"/>
      <c r="AG655" s="53"/>
      <c r="AH655" s="53"/>
      <c r="AI655" s="53"/>
      <c r="AJ655" s="53"/>
      <c r="AK655" s="53"/>
      <c r="AL655" s="53"/>
      <c r="AM655" s="53"/>
      <c r="AN655" s="53"/>
      <c r="AO655" s="53"/>
      <c r="AP655" s="53"/>
      <c r="AQ655" s="53"/>
      <c r="AR655" s="53"/>
      <c r="AS655" s="53"/>
      <c r="AT655" s="53"/>
      <c r="AU655" s="53"/>
      <c r="AV655" s="53"/>
      <c r="AW655" s="53"/>
      <c r="AX655" s="53"/>
      <c r="AY655" s="53"/>
      <c r="AZ655" s="53"/>
      <c r="BA655" s="53"/>
      <c r="BB655" s="53"/>
      <c r="BC655" s="53"/>
      <c r="BD655" s="53"/>
      <c r="BE655" s="53"/>
      <c r="BF655" s="53"/>
      <c r="BG655" s="53"/>
      <c r="BH655" s="53"/>
      <c r="BI655" s="53"/>
      <c r="BJ655" s="53"/>
      <c r="BK655" s="53"/>
    </row>
    <row r="656" ht="12.75" customHeight="1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3"/>
      <c r="AD656" s="53"/>
      <c r="AE656" s="53"/>
      <c r="AF656" s="53"/>
      <c r="AG656" s="53"/>
      <c r="AH656" s="53"/>
      <c r="AI656" s="53"/>
      <c r="AJ656" s="53"/>
      <c r="AK656" s="53"/>
      <c r="AL656" s="53"/>
      <c r="AM656" s="53"/>
      <c r="AN656" s="53"/>
      <c r="AO656" s="53"/>
      <c r="AP656" s="53"/>
      <c r="AQ656" s="53"/>
      <c r="AR656" s="53"/>
      <c r="AS656" s="53"/>
      <c r="AT656" s="53"/>
      <c r="AU656" s="53"/>
      <c r="AV656" s="53"/>
      <c r="AW656" s="53"/>
      <c r="AX656" s="53"/>
      <c r="AY656" s="53"/>
      <c r="AZ656" s="53"/>
      <c r="BA656" s="53"/>
      <c r="BB656" s="53"/>
      <c r="BC656" s="53"/>
      <c r="BD656" s="53"/>
      <c r="BE656" s="53"/>
      <c r="BF656" s="53"/>
      <c r="BG656" s="53"/>
      <c r="BH656" s="53"/>
      <c r="BI656" s="53"/>
      <c r="BJ656" s="53"/>
      <c r="BK656" s="53"/>
    </row>
    <row r="657" ht="12.75" customHeight="1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3"/>
      <c r="AD657" s="53"/>
      <c r="AE657" s="53"/>
      <c r="AF657" s="53"/>
      <c r="AG657" s="53"/>
      <c r="AH657" s="53"/>
      <c r="AI657" s="53"/>
      <c r="AJ657" s="53"/>
      <c r="AK657" s="53"/>
      <c r="AL657" s="53"/>
      <c r="AM657" s="53"/>
      <c r="AN657" s="53"/>
      <c r="AO657" s="53"/>
      <c r="AP657" s="53"/>
      <c r="AQ657" s="53"/>
      <c r="AR657" s="53"/>
      <c r="AS657" s="53"/>
      <c r="AT657" s="53"/>
      <c r="AU657" s="53"/>
      <c r="AV657" s="53"/>
      <c r="AW657" s="53"/>
      <c r="AX657" s="53"/>
      <c r="AY657" s="53"/>
      <c r="AZ657" s="53"/>
      <c r="BA657" s="53"/>
      <c r="BB657" s="53"/>
      <c r="BC657" s="53"/>
      <c r="BD657" s="53"/>
      <c r="BE657" s="53"/>
      <c r="BF657" s="53"/>
      <c r="BG657" s="53"/>
      <c r="BH657" s="53"/>
      <c r="BI657" s="53"/>
      <c r="BJ657" s="53"/>
      <c r="BK657" s="53"/>
    </row>
    <row r="658" ht="12.75" customHeight="1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  <c r="AD658" s="53"/>
      <c r="AE658" s="53"/>
      <c r="AF658" s="53"/>
      <c r="AG658" s="53"/>
      <c r="AH658" s="53"/>
      <c r="AI658" s="53"/>
      <c r="AJ658" s="53"/>
      <c r="AK658" s="53"/>
      <c r="AL658" s="53"/>
      <c r="AM658" s="53"/>
      <c r="AN658" s="53"/>
      <c r="AO658" s="53"/>
      <c r="AP658" s="53"/>
      <c r="AQ658" s="53"/>
      <c r="AR658" s="53"/>
      <c r="AS658" s="53"/>
      <c r="AT658" s="53"/>
      <c r="AU658" s="53"/>
      <c r="AV658" s="53"/>
      <c r="AW658" s="53"/>
      <c r="AX658" s="53"/>
      <c r="AY658" s="53"/>
      <c r="AZ658" s="53"/>
      <c r="BA658" s="53"/>
      <c r="BB658" s="53"/>
      <c r="BC658" s="53"/>
      <c r="BD658" s="53"/>
      <c r="BE658" s="53"/>
      <c r="BF658" s="53"/>
      <c r="BG658" s="53"/>
      <c r="BH658" s="53"/>
      <c r="BI658" s="53"/>
      <c r="BJ658" s="53"/>
      <c r="BK658" s="53"/>
    </row>
    <row r="659" ht="12.75" customHeight="1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  <c r="AE659" s="53"/>
      <c r="AF659" s="53"/>
      <c r="AG659" s="53"/>
      <c r="AH659" s="53"/>
      <c r="AI659" s="53"/>
      <c r="AJ659" s="53"/>
      <c r="AK659" s="53"/>
      <c r="AL659" s="53"/>
      <c r="AM659" s="53"/>
      <c r="AN659" s="53"/>
      <c r="AO659" s="53"/>
      <c r="AP659" s="53"/>
      <c r="AQ659" s="53"/>
      <c r="AR659" s="53"/>
      <c r="AS659" s="53"/>
      <c r="AT659" s="53"/>
      <c r="AU659" s="53"/>
      <c r="AV659" s="53"/>
      <c r="AW659" s="53"/>
      <c r="AX659" s="53"/>
      <c r="AY659" s="53"/>
      <c r="AZ659" s="53"/>
      <c r="BA659" s="53"/>
      <c r="BB659" s="53"/>
      <c r="BC659" s="53"/>
      <c r="BD659" s="53"/>
      <c r="BE659" s="53"/>
      <c r="BF659" s="53"/>
      <c r="BG659" s="53"/>
      <c r="BH659" s="53"/>
      <c r="BI659" s="53"/>
      <c r="BJ659" s="53"/>
      <c r="BK659" s="53"/>
    </row>
    <row r="660" ht="12.75" customHeight="1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  <c r="AB660" s="53"/>
      <c r="AC660" s="53"/>
      <c r="AD660" s="53"/>
      <c r="AE660" s="53"/>
      <c r="AF660" s="53"/>
      <c r="AG660" s="53"/>
      <c r="AH660" s="53"/>
      <c r="AI660" s="53"/>
      <c r="AJ660" s="53"/>
      <c r="AK660" s="53"/>
      <c r="AL660" s="53"/>
      <c r="AM660" s="53"/>
      <c r="AN660" s="53"/>
      <c r="AO660" s="53"/>
      <c r="AP660" s="53"/>
      <c r="AQ660" s="53"/>
      <c r="AR660" s="53"/>
      <c r="AS660" s="53"/>
      <c r="AT660" s="53"/>
      <c r="AU660" s="53"/>
      <c r="AV660" s="53"/>
      <c r="AW660" s="53"/>
      <c r="AX660" s="53"/>
      <c r="AY660" s="53"/>
      <c r="AZ660" s="53"/>
      <c r="BA660" s="53"/>
      <c r="BB660" s="53"/>
      <c r="BC660" s="53"/>
      <c r="BD660" s="53"/>
      <c r="BE660" s="53"/>
      <c r="BF660" s="53"/>
      <c r="BG660" s="53"/>
      <c r="BH660" s="53"/>
      <c r="BI660" s="53"/>
      <c r="BJ660" s="53"/>
      <c r="BK660" s="53"/>
    </row>
    <row r="661" ht="12.75" customHeight="1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  <c r="AB661" s="53"/>
      <c r="AC661" s="53"/>
      <c r="AD661" s="53"/>
      <c r="AE661" s="53"/>
      <c r="AF661" s="53"/>
      <c r="AG661" s="53"/>
      <c r="AH661" s="53"/>
      <c r="AI661" s="53"/>
      <c r="AJ661" s="53"/>
      <c r="AK661" s="53"/>
      <c r="AL661" s="53"/>
      <c r="AM661" s="53"/>
      <c r="AN661" s="53"/>
      <c r="AO661" s="53"/>
      <c r="AP661" s="53"/>
      <c r="AQ661" s="53"/>
      <c r="AR661" s="53"/>
      <c r="AS661" s="53"/>
      <c r="AT661" s="53"/>
      <c r="AU661" s="53"/>
      <c r="AV661" s="53"/>
      <c r="AW661" s="53"/>
      <c r="AX661" s="53"/>
      <c r="AY661" s="53"/>
      <c r="AZ661" s="53"/>
      <c r="BA661" s="53"/>
      <c r="BB661" s="53"/>
      <c r="BC661" s="53"/>
      <c r="BD661" s="53"/>
      <c r="BE661" s="53"/>
      <c r="BF661" s="53"/>
      <c r="BG661" s="53"/>
      <c r="BH661" s="53"/>
      <c r="BI661" s="53"/>
      <c r="BJ661" s="53"/>
      <c r="BK661" s="53"/>
    </row>
    <row r="662" ht="12.75" customHeight="1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  <c r="AB662" s="53"/>
      <c r="AC662" s="53"/>
      <c r="AD662" s="53"/>
      <c r="AE662" s="53"/>
      <c r="AF662" s="53"/>
      <c r="AG662" s="53"/>
      <c r="AH662" s="53"/>
      <c r="AI662" s="53"/>
      <c r="AJ662" s="53"/>
      <c r="AK662" s="53"/>
      <c r="AL662" s="53"/>
      <c r="AM662" s="53"/>
      <c r="AN662" s="53"/>
      <c r="AO662" s="53"/>
      <c r="AP662" s="53"/>
      <c r="AQ662" s="53"/>
      <c r="AR662" s="53"/>
      <c r="AS662" s="53"/>
      <c r="AT662" s="53"/>
      <c r="AU662" s="53"/>
      <c r="AV662" s="53"/>
      <c r="AW662" s="53"/>
      <c r="AX662" s="53"/>
      <c r="AY662" s="53"/>
      <c r="AZ662" s="53"/>
      <c r="BA662" s="53"/>
      <c r="BB662" s="53"/>
      <c r="BC662" s="53"/>
      <c r="BD662" s="53"/>
      <c r="BE662" s="53"/>
      <c r="BF662" s="53"/>
      <c r="BG662" s="53"/>
      <c r="BH662" s="53"/>
      <c r="BI662" s="53"/>
      <c r="BJ662" s="53"/>
      <c r="BK662" s="53"/>
    </row>
    <row r="663" ht="12.75" customHeight="1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  <c r="AD663" s="53"/>
      <c r="AE663" s="53"/>
      <c r="AF663" s="53"/>
      <c r="AG663" s="53"/>
      <c r="AH663" s="53"/>
      <c r="AI663" s="53"/>
      <c r="AJ663" s="53"/>
      <c r="AK663" s="53"/>
      <c r="AL663" s="53"/>
      <c r="AM663" s="53"/>
      <c r="AN663" s="53"/>
      <c r="AO663" s="53"/>
      <c r="AP663" s="53"/>
      <c r="AQ663" s="53"/>
      <c r="AR663" s="53"/>
      <c r="AS663" s="53"/>
      <c r="AT663" s="53"/>
      <c r="AU663" s="53"/>
      <c r="AV663" s="53"/>
      <c r="AW663" s="53"/>
      <c r="AX663" s="53"/>
      <c r="AY663" s="53"/>
      <c r="AZ663" s="53"/>
      <c r="BA663" s="53"/>
      <c r="BB663" s="53"/>
      <c r="BC663" s="53"/>
      <c r="BD663" s="53"/>
      <c r="BE663" s="53"/>
      <c r="BF663" s="53"/>
      <c r="BG663" s="53"/>
      <c r="BH663" s="53"/>
      <c r="BI663" s="53"/>
      <c r="BJ663" s="53"/>
      <c r="BK663" s="53"/>
    </row>
    <row r="664" ht="12.75" customHeight="1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53"/>
      <c r="AC664" s="53"/>
      <c r="AD664" s="53"/>
      <c r="AE664" s="53"/>
      <c r="AF664" s="53"/>
      <c r="AG664" s="53"/>
      <c r="AH664" s="53"/>
      <c r="AI664" s="53"/>
      <c r="AJ664" s="53"/>
      <c r="AK664" s="53"/>
      <c r="AL664" s="53"/>
      <c r="AM664" s="53"/>
      <c r="AN664" s="53"/>
      <c r="AO664" s="53"/>
      <c r="AP664" s="53"/>
      <c r="AQ664" s="53"/>
      <c r="AR664" s="53"/>
      <c r="AS664" s="53"/>
      <c r="AT664" s="53"/>
      <c r="AU664" s="53"/>
      <c r="AV664" s="53"/>
      <c r="AW664" s="53"/>
      <c r="AX664" s="53"/>
      <c r="AY664" s="53"/>
      <c r="AZ664" s="53"/>
      <c r="BA664" s="53"/>
      <c r="BB664" s="53"/>
      <c r="BC664" s="53"/>
      <c r="BD664" s="53"/>
      <c r="BE664" s="53"/>
      <c r="BF664" s="53"/>
      <c r="BG664" s="53"/>
      <c r="BH664" s="53"/>
      <c r="BI664" s="53"/>
      <c r="BJ664" s="53"/>
      <c r="BK664" s="53"/>
    </row>
    <row r="665" ht="12.75" customHeight="1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  <c r="AB665" s="53"/>
      <c r="AC665" s="53"/>
      <c r="AD665" s="53"/>
      <c r="AE665" s="53"/>
      <c r="AF665" s="53"/>
      <c r="AG665" s="53"/>
      <c r="AH665" s="53"/>
      <c r="AI665" s="53"/>
      <c r="AJ665" s="53"/>
      <c r="AK665" s="53"/>
      <c r="AL665" s="53"/>
      <c r="AM665" s="53"/>
      <c r="AN665" s="53"/>
      <c r="AO665" s="53"/>
      <c r="AP665" s="53"/>
      <c r="AQ665" s="53"/>
      <c r="AR665" s="53"/>
      <c r="AS665" s="53"/>
      <c r="AT665" s="53"/>
      <c r="AU665" s="53"/>
      <c r="AV665" s="53"/>
      <c r="AW665" s="53"/>
      <c r="AX665" s="53"/>
      <c r="AY665" s="53"/>
      <c r="AZ665" s="53"/>
      <c r="BA665" s="53"/>
      <c r="BB665" s="53"/>
      <c r="BC665" s="53"/>
      <c r="BD665" s="53"/>
      <c r="BE665" s="53"/>
      <c r="BF665" s="53"/>
      <c r="BG665" s="53"/>
      <c r="BH665" s="53"/>
      <c r="BI665" s="53"/>
      <c r="BJ665" s="53"/>
      <c r="BK665" s="53"/>
    </row>
    <row r="666" ht="12.75" customHeight="1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  <c r="AB666" s="53"/>
      <c r="AC666" s="53"/>
      <c r="AD666" s="53"/>
      <c r="AE666" s="53"/>
      <c r="AF666" s="53"/>
      <c r="AG666" s="53"/>
      <c r="AH666" s="53"/>
      <c r="AI666" s="53"/>
      <c r="AJ666" s="53"/>
      <c r="AK666" s="53"/>
      <c r="AL666" s="53"/>
      <c r="AM666" s="53"/>
      <c r="AN666" s="53"/>
      <c r="AO666" s="53"/>
      <c r="AP666" s="53"/>
      <c r="AQ666" s="53"/>
      <c r="AR666" s="53"/>
      <c r="AS666" s="53"/>
      <c r="AT666" s="53"/>
      <c r="AU666" s="53"/>
      <c r="AV666" s="53"/>
      <c r="AW666" s="53"/>
      <c r="AX666" s="53"/>
      <c r="AY666" s="53"/>
      <c r="AZ666" s="53"/>
      <c r="BA666" s="53"/>
      <c r="BB666" s="53"/>
      <c r="BC666" s="53"/>
      <c r="BD666" s="53"/>
      <c r="BE666" s="53"/>
      <c r="BF666" s="53"/>
      <c r="BG666" s="53"/>
      <c r="BH666" s="53"/>
      <c r="BI666" s="53"/>
      <c r="BJ666" s="53"/>
      <c r="BK666" s="53"/>
    </row>
    <row r="667" ht="12.75" customHeight="1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53"/>
      <c r="AC667" s="53"/>
      <c r="AD667" s="53"/>
      <c r="AE667" s="53"/>
      <c r="AF667" s="53"/>
      <c r="AG667" s="53"/>
      <c r="AH667" s="53"/>
      <c r="AI667" s="53"/>
      <c r="AJ667" s="53"/>
      <c r="AK667" s="53"/>
      <c r="AL667" s="53"/>
      <c r="AM667" s="53"/>
      <c r="AN667" s="53"/>
      <c r="AO667" s="53"/>
      <c r="AP667" s="53"/>
      <c r="AQ667" s="53"/>
      <c r="AR667" s="53"/>
      <c r="AS667" s="53"/>
      <c r="AT667" s="53"/>
      <c r="AU667" s="53"/>
      <c r="AV667" s="53"/>
      <c r="AW667" s="53"/>
      <c r="AX667" s="53"/>
      <c r="AY667" s="53"/>
      <c r="AZ667" s="53"/>
      <c r="BA667" s="53"/>
      <c r="BB667" s="53"/>
      <c r="BC667" s="53"/>
      <c r="BD667" s="53"/>
      <c r="BE667" s="53"/>
      <c r="BF667" s="53"/>
      <c r="BG667" s="53"/>
      <c r="BH667" s="53"/>
      <c r="BI667" s="53"/>
      <c r="BJ667" s="53"/>
      <c r="BK667" s="53"/>
    </row>
    <row r="668" ht="12.75" customHeight="1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3"/>
      <c r="AH668" s="53"/>
      <c r="AI668" s="53"/>
      <c r="AJ668" s="53"/>
      <c r="AK668" s="53"/>
      <c r="AL668" s="53"/>
      <c r="AM668" s="53"/>
      <c r="AN668" s="53"/>
      <c r="AO668" s="53"/>
      <c r="AP668" s="53"/>
      <c r="AQ668" s="53"/>
      <c r="AR668" s="53"/>
      <c r="AS668" s="53"/>
      <c r="AT668" s="53"/>
      <c r="AU668" s="53"/>
      <c r="AV668" s="53"/>
      <c r="AW668" s="53"/>
      <c r="AX668" s="53"/>
      <c r="AY668" s="53"/>
      <c r="AZ668" s="53"/>
      <c r="BA668" s="53"/>
      <c r="BB668" s="53"/>
      <c r="BC668" s="53"/>
      <c r="BD668" s="53"/>
      <c r="BE668" s="53"/>
      <c r="BF668" s="53"/>
      <c r="BG668" s="53"/>
      <c r="BH668" s="53"/>
      <c r="BI668" s="53"/>
      <c r="BJ668" s="53"/>
      <c r="BK668" s="53"/>
    </row>
    <row r="669" ht="12.75" customHeight="1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  <c r="AD669" s="53"/>
      <c r="AE669" s="53"/>
      <c r="AF669" s="53"/>
      <c r="AG669" s="53"/>
      <c r="AH669" s="53"/>
      <c r="AI669" s="53"/>
      <c r="AJ669" s="53"/>
      <c r="AK669" s="53"/>
      <c r="AL669" s="53"/>
      <c r="AM669" s="53"/>
      <c r="AN669" s="53"/>
      <c r="AO669" s="53"/>
      <c r="AP669" s="53"/>
      <c r="AQ669" s="53"/>
      <c r="AR669" s="53"/>
      <c r="AS669" s="53"/>
      <c r="AT669" s="53"/>
      <c r="AU669" s="53"/>
      <c r="AV669" s="53"/>
      <c r="AW669" s="53"/>
      <c r="AX669" s="53"/>
      <c r="AY669" s="53"/>
      <c r="AZ669" s="53"/>
      <c r="BA669" s="53"/>
      <c r="BB669" s="53"/>
      <c r="BC669" s="53"/>
      <c r="BD669" s="53"/>
      <c r="BE669" s="53"/>
      <c r="BF669" s="53"/>
      <c r="BG669" s="53"/>
      <c r="BH669" s="53"/>
      <c r="BI669" s="53"/>
      <c r="BJ669" s="53"/>
      <c r="BK669" s="53"/>
    </row>
    <row r="670" ht="12.75" customHeight="1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  <c r="AB670" s="53"/>
      <c r="AC670" s="53"/>
      <c r="AD670" s="53"/>
      <c r="AE670" s="53"/>
      <c r="AF670" s="53"/>
      <c r="AG670" s="53"/>
      <c r="AH670" s="53"/>
      <c r="AI670" s="53"/>
      <c r="AJ670" s="53"/>
      <c r="AK670" s="53"/>
      <c r="AL670" s="53"/>
      <c r="AM670" s="53"/>
      <c r="AN670" s="53"/>
      <c r="AO670" s="53"/>
      <c r="AP670" s="53"/>
      <c r="AQ670" s="53"/>
      <c r="AR670" s="53"/>
      <c r="AS670" s="53"/>
      <c r="AT670" s="53"/>
      <c r="AU670" s="53"/>
      <c r="AV670" s="53"/>
      <c r="AW670" s="53"/>
      <c r="AX670" s="53"/>
      <c r="AY670" s="53"/>
      <c r="AZ670" s="53"/>
      <c r="BA670" s="53"/>
      <c r="BB670" s="53"/>
      <c r="BC670" s="53"/>
      <c r="BD670" s="53"/>
      <c r="BE670" s="53"/>
      <c r="BF670" s="53"/>
      <c r="BG670" s="53"/>
      <c r="BH670" s="53"/>
      <c r="BI670" s="53"/>
      <c r="BJ670" s="53"/>
      <c r="BK670" s="53"/>
    </row>
    <row r="671" ht="12.75" customHeight="1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  <c r="AB671" s="53"/>
      <c r="AC671" s="53"/>
      <c r="AD671" s="53"/>
      <c r="AE671" s="53"/>
      <c r="AF671" s="53"/>
      <c r="AG671" s="53"/>
      <c r="AH671" s="53"/>
      <c r="AI671" s="53"/>
      <c r="AJ671" s="53"/>
      <c r="AK671" s="53"/>
      <c r="AL671" s="53"/>
      <c r="AM671" s="53"/>
      <c r="AN671" s="53"/>
      <c r="AO671" s="53"/>
      <c r="AP671" s="53"/>
      <c r="AQ671" s="53"/>
      <c r="AR671" s="53"/>
      <c r="AS671" s="53"/>
      <c r="AT671" s="53"/>
      <c r="AU671" s="53"/>
      <c r="AV671" s="53"/>
      <c r="AW671" s="53"/>
      <c r="AX671" s="53"/>
      <c r="AY671" s="53"/>
      <c r="AZ671" s="53"/>
      <c r="BA671" s="53"/>
      <c r="BB671" s="53"/>
      <c r="BC671" s="53"/>
      <c r="BD671" s="53"/>
      <c r="BE671" s="53"/>
      <c r="BF671" s="53"/>
      <c r="BG671" s="53"/>
      <c r="BH671" s="53"/>
      <c r="BI671" s="53"/>
      <c r="BJ671" s="53"/>
      <c r="BK671" s="53"/>
    </row>
    <row r="672" ht="12.75" customHeight="1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  <c r="AB672" s="53"/>
      <c r="AC672" s="53"/>
      <c r="AD672" s="53"/>
      <c r="AE672" s="53"/>
      <c r="AF672" s="53"/>
      <c r="AG672" s="53"/>
      <c r="AH672" s="53"/>
      <c r="AI672" s="53"/>
      <c r="AJ672" s="53"/>
      <c r="AK672" s="53"/>
      <c r="AL672" s="53"/>
      <c r="AM672" s="53"/>
      <c r="AN672" s="53"/>
      <c r="AO672" s="53"/>
      <c r="AP672" s="53"/>
      <c r="AQ672" s="53"/>
      <c r="AR672" s="53"/>
      <c r="AS672" s="53"/>
      <c r="AT672" s="53"/>
      <c r="AU672" s="53"/>
      <c r="AV672" s="53"/>
      <c r="AW672" s="53"/>
      <c r="AX672" s="53"/>
      <c r="AY672" s="53"/>
      <c r="AZ672" s="53"/>
      <c r="BA672" s="53"/>
      <c r="BB672" s="53"/>
      <c r="BC672" s="53"/>
      <c r="BD672" s="53"/>
      <c r="BE672" s="53"/>
      <c r="BF672" s="53"/>
      <c r="BG672" s="53"/>
      <c r="BH672" s="53"/>
      <c r="BI672" s="53"/>
      <c r="BJ672" s="53"/>
      <c r="BK672" s="53"/>
    </row>
    <row r="673" ht="12.75" customHeight="1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  <c r="AA673" s="53"/>
      <c r="AB673" s="53"/>
      <c r="AC673" s="53"/>
      <c r="AD673" s="53"/>
      <c r="AE673" s="53"/>
      <c r="AF673" s="53"/>
      <c r="AG673" s="53"/>
      <c r="AH673" s="53"/>
      <c r="AI673" s="53"/>
      <c r="AJ673" s="53"/>
      <c r="AK673" s="53"/>
      <c r="AL673" s="53"/>
      <c r="AM673" s="53"/>
      <c r="AN673" s="53"/>
      <c r="AO673" s="53"/>
      <c r="AP673" s="53"/>
      <c r="AQ673" s="53"/>
      <c r="AR673" s="53"/>
      <c r="AS673" s="53"/>
      <c r="AT673" s="53"/>
      <c r="AU673" s="53"/>
      <c r="AV673" s="53"/>
      <c r="AW673" s="53"/>
      <c r="AX673" s="53"/>
      <c r="AY673" s="53"/>
      <c r="AZ673" s="53"/>
      <c r="BA673" s="53"/>
      <c r="BB673" s="53"/>
      <c r="BC673" s="53"/>
      <c r="BD673" s="53"/>
      <c r="BE673" s="53"/>
      <c r="BF673" s="53"/>
      <c r="BG673" s="53"/>
      <c r="BH673" s="53"/>
      <c r="BI673" s="53"/>
      <c r="BJ673" s="53"/>
      <c r="BK673" s="53"/>
    </row>
    <row r="674" ht="12.75" customHeight="1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  <c r="AA674" s="53"/>
      <c r="AB674" s="53"/>
      <c r="AC674" s="53"/>
      <c r="AD674" s="53"/>
      <c r="AE674" s="53"/>
      <c r="AF674" s="53"/>
      <c r="AG674" s="53"/>
      <c r="AH674" s="53"/>
      <c r="AI674" s="53"/>
      <c r="AJ674" s="53"/>
      <c r="AK674" s="53"/>
      <c r="AL674" s="53"/>
      <c r="AM674" s="53"/>
      <c r="AN674" s="53"/>
      <c r="AO674" s="53"/>
      <c r="AP674" s="53"/>
      <c r="AQ674" s="53"/>
      <c r="AR674" s="53"/>
      <c r="AS674" s="53"/>
      <c r="AT674" s="53"/>
      <c r="AU674" s="53"/>
      <c r="AV674" s="53"/>
      <c r="AW674" s="53"/>
      <c r="AX674" s="53"/>
      <c r="AY674" s="53"/>
      <c r="AZ674" s="53"/>
      <c r="BA674" s="53"/>
      <c r="BB674" s="53"/>
      <c r="BC674" s="53"/>
      <c r="BD674" s="53"/>
      <c r="BE674" s="53"/>
      <c r="BF674" s="53"/>
      <c r="BG674" s="53"/>
      <c r="BH674" s="53"/>
      <c r="BI674" s="53"/>
      <c r="BJ674" s="53"/>
      <c r="BK674" s="53"/>
    </row>
    <row r="675" ht="12.75" customHeight="1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  <c r="AB675" s="53"/>
      <c r="AC675" s="53"/>
      <c r="AD675" s="53"/>
      <c r="AE675" s="53"/>
      <c r="AF675" s="53"/>
      <c r="AG675" s="53"/>
      <c r="AH675" s="53"/>
      <c r="AI675" s="53"/>
      <c r="AJ675" s="53"/>
      <c r="AK675" s="53"/>
      <c r="AL675" s="53"/>
      <c r="AM675" s="53"/>
      <c r="AN675" s="53"/>
      <c r="AO675" s="53"/>
      <c r="AP675" s="53"/>
      <c r="AQ675" s="53"/>
      <c r="AR675" s="53"/>
      <c r="AS675" s="53"/>
      <c r="AT675" s="53"/>
      <c r="AU675" s="53"/>
      <c r="AV675" s="53"/>
      <c r="AW675" s="53"/>
      <c r="AX675" s="53"/>
      <c r="AY675" s="53"/>
      <c r="AZ675" s="53"/>
      <c r="BA675" s="53"/>
      <c r="BB675" s="53"/>
      <c r="BC675" s="53"/>
      <c r="BD675" s="53"/>
      <c r="BE675" s="53"/>
      <c r="BF675" s="53"/>
      <c r="BG675" s="53"/>
      <c r="BH675" s="53"/>
      <c r="BI675" s="53"/>
      <c r="BJ675" s="53"/>
      <c r="BK675" s="53"/>
    </row>
    <row r="676" ht="12.75" customHeight="1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53"/>
      <c r="AC676" s="53"/>
      <c r="AD676" s="53"/>
      <c r="AE676" s="53"/>
      <c r="AF676" s="53"/>
      <c r="AG676" s="53"/>
      <c r="AH676" s="53"/>
      <c r="AI676" s="53"/>
      <c r="AJ676" s="53"/>
      <c r="AK676" s="53"/>
      <c r="AL676" s="53"/>
      <c r="AM676" s="53"/>
      <c r="AN676" s="53"/>
      <c r="AO676" s="53"/>
      <c r="AP676" s="53"/>
      <c r="AQ676" s="53"/>
      <c r="AR676" s="53"/>
      <c r="AS676" s="53"/>
      <c r="AT676" s="53"/>
      <c r="AU676" s="53"/>
      <c r="AV676" s="53"/>
      <c r="AW676" s="53"/>
      <c r="AX676" s="53"/>
      <c r="AY676" s="53"/>
      <c r="AZ676" s="53"/>
      <c r="BA676" s="53"/>
      <c r="BB676" s="53"/>
      <c r="BC676" s="53"/>
      <c r="BD676" s="53"/>
      <c r="BE676" s="53"/>
      <c r="BF676" s="53"/>
      <c r="BG676" s="53"/>
      <c r="BH676" s="53"/>
      <c r="BI676" s="53"/>
      <c r="BJ676" s="53"/>
      <c r="BK676" s="53"/>
    </row>
    <row r="677" ht="12.75" customHeight="1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53"/>
      <c r="AC677" s="53"/>
      <c r="AD677" s="53"/>
      <c r="AE677" s="53"/>
      <c r="AF677" s="53"/>
      <c r="AG677" s="53"/>
      <c r="AH677" s="53"/>
      <c r="AI677" s="53"/>
      <c r="AJ677" s="53"/>
      <c r="AK677" s="53"/>
      <c r="AL677" s="53"/>
      <c r="AM677" s="53"/>
      <c r="AN677" s="53"/>
      <c r="AO677" s="53"/>
      <c r="AP677" s="53"/>
      <c r="AQ677" s="53"/>
      <c r="AR677" s="53"/>
      <c r="AS677" s="53"/>
      <c r="AT677" s="53"/>
      <c r="AU677" s="53"/>
      <c r="AV677" s="53"/>
      <c r="AW677" s="53"/>
      <c r="AX677" s="53"/>
      <c r="AY677" s="53"/>
      <c r="AZ677" s="53"/>
      <c r="BA677" s="53"/>
      <c r="BB677" s="53"/>
      <c r="BC677" s="53"/>
      <c r="BD677" s="53"/>
      <c r="BE677" s="53"/>
      <c r="BF677" s="53"/>
      <c r="BG677" s="53"/>
      <c r="BH677" s="53"/>
      <c r="BI677" s="53"/>
      <c r="BJ677" s="53"/>
      <c r="BK677" s="53"/>
    </row>
    <row r="678" ht="12.75" customHeight="1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53"/>
      <c r="AC678" s="53"/>
      <c r="AD678" s="53"/>
      <c r="AE678" s="53"/>
      <c r="AF678" s="53"/>
      <c r="AG678" s="53"/>
      <c r="AH678" s="53"/>
      <c r="AI678" s="53"/>
      <c r="AJ678" s="53"/>
      <c r="AK678" s="53"/>
      <c r="AL678" s="53"/>
      <c r="AM678" s="53"/>
      <c r="AN678" s="53"/>
      <c r="AO678" s="53"/>
      <c r="AP678" s="53"/>
      <c r="AQ678" s="53"/>
      <c r="AR678" s="53"/>
      <c r="AS678" s="53"/>
      <c r="AT678" s="53"/>
      <c r="AU678" s="53"/>
      <c r="AV678" s="53"/>
      <c r="AW678" s="53"/>
      <c r="AX678" s="53"/>
      <c r="AY678" s="53"/>
      <c r="AZ678" s="53"/>
      <c r="BA678" s="53"/>
      <c r="BB678" s="53"/>
      <c r="BC678" s="53"/>
      <c r="BD678" s="53"/>
      <c r="BE678" s="53"/>
      <c r="BF678" s="53"/>
      <c r="BG678" s="53"/>
      <c r="BH678" s="53"/>
      <c r="BI678" s="53"/>
      <c r="BJ678" s="53"/>
      <c r="BK678" s="53"/>
    </row>
    <row r="679" ht="12.75" customHeight="1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53"/>
      <c r="AC679" s="53"/>
      <c r="AD679" s="53"/>
      <c r="AE679" s="53"/>
      <c r="AF679" s="53"/>
      <c r="AG679" s="53"/>
      <c r="AH679" s="53"/>
      <c r="AI679" s="53"/>
      <c r="AJ679" s="53"/>
      <c r="AK679" s="53"/>
      <c r="AL679" s="53"/>
      <c r="AM679" s="53"/>
      <c r="AN679" s="53"/>
      <c r="AO679" s="53"/>
      <c r="AP679" s="53"/>
      <c r="AQ679" s="53"/>
      <c r="AR679" s="53"/>
      <c r="AS679" s="53"/>
      <c r="AT679" s="53"/>
      <c r="AU679" s="53"/>
      <c r="AV679" s="53"/>
      <c r="AW679" s="53"/>
      <c r="AX679" s="53"/>
      <c r="AY679" s="53"/>
      <c r="AZ679" s="53"/>
      <c r="BA679" s="53"/>
      <c r="BB679" s="53"/>
      <c r="BC679" s="53"/>
      <c r="BD679" s="53"/>
      <c r="BE679" s="53"/>
      <c r="BF679" s="53"/>
      <c r="BG679" s="53"/>
      <c r="BH679" s="53"/>
      <c r="BI679" s="53"/>
      <c r="BJ679" s="53"/>
      <c r="BK679" s="53"/>
    </row>
    <row r="680" ht="12.75" customHeight="1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  <c r="AL680" s="53"/>
      <c r="AM680" s="53"/>
      <c r="AN680" s="53"/>
      <c r="AO680" s="53"/>
      <c r="AP680" s="53"/>
      <c r="AQ680" s="53"/>
      <c r="AR680" s="53"/>
      <c r="AS680" s="53"/>
      <c r="AT680" s="53"/>
      <c r="AU680" s="53"/>
      <c r="AV680" s="53"/>
      <c r="AW680" s="53"/>
      <c r="AX680" s="53"/>
      <c r="AY680" s="53"/>
      <c r="AZ680" s="53"/>
      <c r="BA680" s="53"/>
      <c r="BB680" s="53"/>
      <c r="BC680" s="53"/>
      <c r="BD680" s="53"/>
      <c r="BE680" s="53"/>
      <c r="BF680" s="53"/>
      <c r="BG680" s="53"/>
      <c r="BH680" s="53"/>
      <c r="BI680" s="53"/>
      <c r="BJ680" s="53"/>
      <c r="BK680" s="53"/>
    </row>
    <row r="681" ht="12.75" customHeight="1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  <c r="AB681" s="53"/>
      <c r="AC681" s="53"/>
      <c r="AD681" s="53"/>
      <c r="AE681" s="53"/>
      <c r="AF681" s="53"/>
      <c r="AG681" s="53"/>
      <c r="AH681" s="53"/>
      <c r="AI681" s="53"/>
      <c r="AJ681" s="53"/>
      <c r="AK681" s="53"/>
      <c r="AL681" s="53"/>
      <c r="AM681" s="53"/>
      <c r="AN681" s="53"/>
      <c r="AO681" s="53"/>
      <c r="AP681" s="53"/>
      <c r="AQ681" s="53"/>
      <c r="AR681" s="53"/>
      <c r="AS681" s="53"/>
      <c r="AT681" s="53"/>
      <c r="AU681" s="53"/>
      <c r="AV681" s="53"/>
      <c r="AW681" s="53"/>
      <c r="AX681" s="53"/>
      <c r="AY681" s="53"/>
      <c r="AZ681" s="53"/>
      <c r="BA681" s="53"/>
      <c r="BB681" s="53"/>
      <c r="BC681" s="53"/>
      <c r="BD681" s="53"/>
      <c r="BE681" s="53"/>
      <c r="BF681" s="53"/>
      <c r="BG681" s="53"/>
      <c r="BH681" s="53"/>
      <c r="BI681" s="53"/>
      <c r="BJ681" s="53"/>
      <c r="BK681" s="53"/>
    </row>
    <row r="682" ht="12.75" customHeight="1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  <c r="AB682" s="53"/>
      <c r="AC682" s="53"/>
      <c r="AD682" s="53"/>
      <c r="AE682" s="53"/>
      <c r="AF682" s="53"/>
      <c r="AG682" s="53"/>
      <c r="AH682" s="53"/>
      <c r="AI682" s="53"/>
      <c r="AJ682" s="53"/>
      <c r="AK682" s="53"/>
      <c r="AL682" s="53"/>
      <c r="AM682" s="53"/>
      <c r="AN682" s="53"/>
      <c r="AO682" s="53"/>
      <c r="AP682" s="53"/>
      <c r="AQ682" s="53"/>
      <c r="AR682" s="53"/>
      <c r="AS682" s="53"/>
      <c r="AT682" s="53"/>
      <c r="AU682" s="53"/>
      <c r="AV682" s="53"/>
      <c r="AW682" s="53"/>
      <c r="AX682" s="53"/>
      <c r="AY682" s="53"/>
      <c r="AZ682" s="53"/>
      <c r="BA682" s="53"/>
      <c r="BB682" s="53"/>
      <c r="BC682" s="53"/>
      <c r="BD682" s="53"/>
      <c r="BE682" s="53"/>
      <c r="BF682" s="53"/>
      <c r="BG682" s="53"/>
      <c r="BH682" s="53"/>
      <c r="BI682" s="53"/>
      <c r="BJ682" s="53"/>
      <c r="BK682" s="53"/>
    </row>
    <row r="683" ht="12.75" customHeight="1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  <c r="AB683" s="53"/>
      <c r="AC683" s="53"/>
      <c r="AD683" s="53"/>
      <c r="AE683" s="53"/>
      <c r="AF683" s="53"/>
      <c r="AG683" s="53"/>
      <c r="AH683" s="53"/>
      <c r="AI683" s="53"/>
      <c r="AJ683" s="53"/>
      <c r="AK683" s="53"/>
      <c r="AL683" s="53"/>
      <c r="AM683" s="53"/>
      <c r="AN683" s="53"/>
      <c r="AO683" s="53"/>
      <c r="AP683" s="53"/>
      <c r="AQ683" s="53"/>
      <c r="AR683" s="53"/>
      <c r="AS683" s="53"/>
      <c r="AT683" s="53"/>
      <c r="AU683" s="53"/>
      <c r="AV683" s="53"/>
      <c r="AW683" s="53"/>
      <c r="AX683" s="53"/>
      <c r="AY683" s="53"/>
      <c r="AZ683" s="53"/>
      <c r="BA683" s="53"/>
      <c r="BB683" s="53"/>
      <c r="BC683" s="53"/>
      <c r="BD683" s="53"/>
      <c r="BE683" s="53"/>
      <c r="BF683" s="53"/>
      <c r="BG683" s="53"/>
      <c r="BH683" s="53"/>
      <c r="BI683" s="53"/>
      <c r="BJ683" s="53"/>
      <c r="BK683" s="53"/>
    </row>
    <row r="684" ht="12.75" customHeight="1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53"/>
      <c r="AC684" s="53"/>
      <c r="AD684" s="53"/>
      <c r="AE684" s="53"/>
      <c r="AF684" s="53"/>
      <c r="AG684" s="53"/>
      <c r="AH684" s="53"/>
      <c r="AI684" s="53"/>
      <c r="AJ684" s="53"/>
      <c r="AK684" s="53"/>
      <c r="AL684" s="53"/>
      <c r="AM684" s="53"/>
      <c r="AN684" s="53"/>
      <c r="AO684" s="53"/>
      <c r="AP684" s="53"/>
      <c r="AQ684" s="53"/>
      <c r="AR684" s="53"/>
      <c r="AS684" s="53"/>
      <c r="AT684" s="53"/>
      <c r="AU684" s="53"/>
      <c r="AV684" s="53"/>
      <c r="AW684" s="53"/>
      <c r="AX684" s="53"/>
      <c r="AY684" s="53"/>
      <c r="AZ684" s="53"/>
      <c r="BA684" s="53"/>
      <c r="BB684" s="53"/>
      <c r="BC684" s="53"/>
      <c r="BD684" s="53"/>
      <c r="BE684" s="53"/>
      <c r="BF684" s="53"/>
      <c r="BG684" s="53"/>
      <c r="BH684" s="53"/>
      <c r="BI684" s="53"/>
      <c r="BJ684" s="53"/>
      <c r="BK684" s="53"/>
    </row>
    <row r="685" ht="12.75" customHeight="1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  <c r="AB685" s="53"/>
      <c r="AC685" s="53"/>
      <c r="AD685" s="53"/>
      <c r="AE685" s="53"/>
      <c r="AF685" s="53"/>
      <c r="AG685" s="53"/>
      <c r="AH685" s="53"/>
      <c r="AI685" s="53"/>
      <c r="AJ685" s="53"/>
      <c r="AK685" s="53"/>
      <c r="AL685" s="53"/>
      <c r="AM685" s="53"/>
      <c r="AN685" s="53"/>
      <c r="AO685" s="53"/>
      <c r="AP685" s="53"/>
      <c r="AQ685" s="53"/>
      <c r="AR685" s="53"/>
      <c r="AS685" s="53"/>
      <c r="AT685" s="53"/>
      <c r="AU685" s="53"/>
      <c r="AV685" s="53"/>
      <c r="AW685" s="53"/>
      <c r="AX685" s="53"/>
      <c r="AY685" s="53"/>
      <c r="AZ685" s="53"/>
      <c r="BA685" s="53"/>
      <c r="BB685" s="53"/>
      <c r="BC685" s="53"/>
      <c r="BD685" s="53"/>
      <c r="BE685" s="53"/>
      <c r="BF685" s="53"/>
      <c r="BG685" s="53"/>
      <c r="BH685" s="53"/>
      <c r="BI685" s="53"/>
      <c r="BJ685" s="53"/>
      <c r="BK685" s="53"/>
    </row>
    <row r="686" ht="12.75" customHeight="1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  <c r="AB686" s="53"/>
      <c r="AC686" s="53"/>
      <c r="AD686" s="53"/>
      <c r="AE686" s="53"/>
      <c r="AF686" s="53"/>
      <c r="AG686" s="53"/>
      <c r="AH686" s="53"/>
      <c r="AI686" s="53"/>
      <c r="AJ686" s="53"/>
      <c r="AK686" s="53"/>
      <c r="AL686" s="53"/>
      <c r="AM686" s="53"/>
      <c r="AN686" s="53"/>
      <c r="AO686" s="53"/>
      <c r="AP686" s="53"/>
      <c r="AQ686" s="53"/>
      <c r="AR686" s="53"/>
      <c r="AS686" s="53"/>
      <c r="AT686" s="53"/>
      <c r="AU686" s="53"/>
      <c r="AV686" s="53"/>
      <c r="AW686" s="53"/>
      <c r="AX686" s="53"/>
      <c r="AY686" s="53"/>
      <c r="AZ686" s="53"/>
      <c r="BA686" s="53"/>
      <c r="BB686" s="53"/>
      <c r="BC686" s="53"/>
      <c r="BD686" s="53"/>
      <c r="BE686" s="53"/>
      <c r="BF686" s="53"/>
      <c r="BG686" s="53"/>
      <c r="BH686" s="53"/>
      <c r="BI686" s="53"/>
      <c r="BJ686" s="53"/>
      <c r="BK686" s="53"/>
    </row>
    <row r="687" ht="12.75" customHeight="1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  <c r="AB687" s="53"/>
      <c r="AC687" s="53"/>
      <c r="AD687" s="53"/>
      <c r="AE687" s="53"/>
      <c r="AF687" s="53"/>
      <c r="AG687" s="53"/>
      <c r="AH687" s="53"/>
      <c r="AI687" s="53"/>
      <c r="AJ687" s="53"/>
      <c r="AK687" s="53"/>
      <c r="AL687" s="53"/>
      <c r="AM687" s="53"/>
      <c r="AN687" s="53"/>
      <c r="AO687" s="53"/>
      <c r="AP687" s="53"/>
      <c r="AQ687" s="53"/>
      <c r="AR687" s="53"/>
      <c r="AS687" s="53"/>
      <c r="AT687" s="53"/>
      <c r="AU687" s="53"/>
      <c r="AV687" s="53"/>
      <c r="AW687" s="53"/>
      <c r="AX687" s="53"/>
      <c r="AY687" s="53"/>
      <c r="AZ687" s="53"/>
      <c r="BA687" s="53"/>
      <c r="BB687" s="53"/>
      <c r="BC687" s="53"/>
      <c r="BD687" s="53"/>
      <c r="BE687" s="53"/>
      <c r="BF687" s="53"/>
      <c r="BG687" s="53"/>
      <c r="BH687" s="53"/>
      <c r="BI687" s="53"/>
      <c r="BJ687" s="53"/>
      <c r="BK687" s="53"/>
    </row>
    <row r="688" ht="12.75" customHeight="1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  <c r="AB688" s="53"/>
      <c r="AC688" s="53"/>
      <c r="AD688" s="53"/>
      <c r="AE688" s="53"/>
      <c r="AF688" s="53"/>
      <c r="AG688" s="53"/>
      <c r="AH688" s="53"/>
      <c r="AI688" s="53"/>
      <c r="AJ688" s="53"/>
      <c r="AK688" s="53"/>
      <c r="AL688" s="53"/>
      <c r="AM688" s="53"/>
      <c r="AN688" s="53"/>
      <c r="AO688" s="53"/>
      <c r="AP688" s="53"/>
      <c r="AQ688" s="53"/>
      <c r="AR688" s="53"/>
      <c r="AS688" s="53"/>
      <c r="AT688" s="53"/>
      <c r="AU688" s="53"/>
      <c r="AV688" s="53"/>
      <c r="AW688" s="53"/>
      <c r="AX688" s="53"/>
      <c r="AY688" s="53"/>
      <c r="AZ688" s="53"/>
      <c r="BA688" s="53"/>
      <c r="BB688" s="53"/>
      <c r="BC688" s="53"/>
      <c r="BD688" s="53"/>
      <c r="BE688" s="53"/>
      <c r="BF688" s="53"/>
      <c r="BG688" s="53"/>
      <c r="BH688" s="53"/>
      <c r="BI688" s="53"/>
      <c r="BJ688" s="53"/>
      <c r="BK688" s="53"/>
    </row>
    <row r="689" ht="12.75" customHeight="1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3"/>
      <c r="AD689" s="53"/>
      <c r="AE689" s="53"/>
      <c r="AF689" s="53"/>
      <c r="AG689" s="53"/>
      <c r="AH689" s="53"/>
      <c r="AI689" s="53"/>
      <c r="AJ689" s="53"/>
      <c r="AK689" s="53"/>
      <c r="AL689" s="53"/>
      <c r="AM689" s="53"/>
      <c r="AN689" s="53"/>
      <c r="AO689" s="53"/>
      <c r="AP689" s="53"/>
      <c r="AQ689" s="53"/>
      <c r="AR689" s="53"/>
      <c r="AS689" s="53"/>
      <c r="AT689" s="53"/>
      <c r="AU689" s="53"/>
      <c r="AV689" s="53"/>
      <c r="AW689" s="53"/>
      <c r="AX689" s="53"/>
      <c r="AY689" s="53"/>
      <c r="AZ689" s="53"/>
      <c r="BA689" s="53"/>
      <c r="BB689" s="53"/>
      <c r="BC689" s="53"/>
      <c r="BD689" s="53"/>
      <c r="BE689" s="53"/>
      <c r="BF689" s="53"/>
      <c r="BG689" s="53"/>
      <c r="BH689" s="53"/>
      <c r="BI689" s="53"/>
      <c r="BJ689" s="53"/>
      <c r="BK689" s="53"/>
    </row>
    <row r="690" ht="12.75" customHeight="1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  <c r="AB690" s="53"/>
      <c r="AC690" s="53"/>
      <c r="AD690" s="53"/>
      <c r="AE690" s="53"/>
      <c r="AF690" s="53"/>
      <c r="AG690" s="53"/>
      <c r="AH690" s="53"/>
      <c r="AI690" s="53"/>
      <c r="AJ690" s="53"/>
      <c r="AK690" s="53"/>
      <c r="AL690" s="53"/>
      <c r="AM690" s="53"/>
      <c r="AN690" s="53"/>
      <c r="AO690" s="53"/>
      <c r="AP690" s="53"/>
      <c r="AQ690" s="53"/>
      <c r="AR690" s="53"/>
      <c r="AS690" s="53"/>
      <c r="AT690" s="53"/>
      <c r="AU690" s="53"/>
      <c r="AV690" s="53"/>
      <c r="AW690" s="53"/>
      <c r="AX690" s="53"/>
      <c r="AY690" s="53"/>
      <c r="AZ690" s="53"/>
      <c r="BA690" s="53"/>
      <c r="BB690" s="53"/>
      <c r="BC690" s="53"/>
      <c r="BD690" s="53"/>
      <c r="BE690" s="53"/>
      <c r="BF690" s="53"/>
      <c r="BG690" s="53"/>
      <c r="BH690" s="53"/>
      <c r="BI690" s="53"/>
      <c r="BJ690" s="53"/>
      <c r="BK690" s="53"/>
    </row>
    <row r="691" ht="12.75" customHeight="1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  <c r="AB691" s="53"/>
      <c r="AC691" s="53"/>
      <c r="AD691" s="53"/>
      <c r="AE691" s="53"/>
      <c r="AF691" s="53"/>
      <c r="AG691" s="53"/>
      <c r="AH691" s="53"/>
      <c r="AI691" s="53"/>
      <c r="AJ691" s="53"/>
      <c r="AK691" s="53"/>
      <c r="AL691" s="53"/>
      <c r="AM691" s="53"/>
      <c r="AN691" s="53"/>
      <c r="AO691" s="53"/>
      <c r="AP691" s="53"/>
      <c r="AQ691" s="53"/>
      <c r="AR691" s="53"/>
      <c r="AS691" s="53"/>
      <c r="AT691" s="53"/>
      <c r="AU691" s="53"/>
      <c r="AV691" s="53"/>
      <c r="AW691" s="53"/>
      <c r="AX691" s="53"/>
      <c r="AY691" s="53"/>
      <c r="AZ691" s="53"/>
      <c r="BA691" s="53"/>
      <c r="BB691" s="53"/>
      <c r="BC691" s="53"/>
      <c r="BD691" s="53"/>
      <c r="BE691" s="53"/>
      <c r="BF691" s="53"/>
      <c r="BG691" s="53"/>
      <c r="BH691" s="53"/>
      <c r="BI691" s="53"/>
      <c r="BJ691" s="53"/>
      <c r="BK691" s="53"/>
    </row>
    <row r="692" ht="12.75" customHeight="1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53"/>
      <c r="AD692" s="53"/>
      <c r="AE692" s="53"/>
      <c r="AF692" s="53"/>
      <c r="AG692" s="53"/>
      <c r="AH692" s="53"/>
      <c r="AI692" s="53"/>
      <c r="AJ692" s="53"/>
      <c r="AK692" s="53"/>
      <c r="AL692" s="53"/>
      <c r="AM692" s="53"/>
      <c r="AN692" s="53"/>
      <c r="AO692" s="53"/>
      <c r="AP692" s="53"/>
      <c r="AQ692" s="53"/>
      <c r="AR692" s="53"/>
      <c r="AS692" s="53"/>
      <c r="AT692" s="53"/>
      <c r="AU692" s="53"/>
      <c r="AV692" s="53"/>
      <c r="AW692" s="53"/>
      <c r="AX692" s="53"/>
      <c r="AY692" s="53"/>
      <c r="AZ692" s="53"/>
      <c r="BA692" s="53"/>
      <c r="BB692" s="53"/>
      <c r="BC692" s="53"/>
      <c r="BD692" s="53"/>
      <c r="BE692" s="53"/>
      <c r="BF692" s="53"/>
      <c r="BG692" s="53"/>
      <c r="BH692" s="53"/>
      <c r="BI692" s="53"/>
      <c r="BJ692" s="53"/>
      <c r="BK692" s="53"/>
    </row>
    <row r="693" ht="12.75" customHeight="1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  <c r="AB693" s="53"/>
      <c r="AC693" s="53"/>
      <c r="AD693" s="53"/>
      <c r="AE693" s="53"/>
      <c r="AF693" s="53"/>
      <c r="AG693" s="53"/>
      <c r="AH693" s="53"/>
      <c r="AI693" s="53"/>
      <c r="AJ693" s="53"/>
      <c r="AK693" s="53"/>
      <c r="AL693" s="53"/>
      <c r="AM693" s="53"/>
      <c r="AN693" s="53"/>
      <c r="AO693" s="53"/>
      <c r="AP693" s="53"/>
      <c r="AQ693" s="53"/>
      <c r="AR693" s="53"/>
      <c r="AS693" s="53"/>
      <c r="AT693" s="53"/>
      <c r="AU693" s="53"/>
      <c r="AV693" s="53"/>
      <c r="AW693" s="53"/>
      <c r="AX693" s="53"/>
      <c r="AY693" s="53"/>
      <c r="AZ693" s="53"/>
      <c r="BA693" s="53"/>
      <c r="BB693" s="53"/>
      <c r="BC693" s="53"/>
      <c r="BD693" s="53"/>
      <c r="BE693" s="53"/>
      <c r="BF693" s="53"/>
      <c r="BG693" s="53"/>
      <c r="BH693" s="53"/>
      <c r="BI693" s="53"/>
      <c r="BJ693" s="53"/>
      <c r="BK693" s="53"/>
    </row>
    <row r="694" ht="12.75" customHeight="1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  <c r="AB694" s="53"/>
      <c r="AC694" s="53"/>
      <c r="AD694" s="53"/>
      <c r="AE694" s="53"/>
      <c r="AF694" s="53"/>
      <c r="AG694" s="53"/>
      <c r="AH694" s="53"/>
      <c r="AI694" s="53"/>
      <c r="AJ694" s="53"/>
      <c r="AK694" s="53"/>
      <c r="AL694" s="53"/>
      <c r="AM694" s="53"/>
      <c r="AN694" s="53"/>
      <c r="AO694" s="53"/>
      <c r="AP694" s="53"/>
      <c r="AQ694" s="53"/>
      <c r="AR694" s="53"/>
      <c r="AS694" s="53"/>
      <c r="AT694" s="53"/>
      <c r="AU694" s="53"/>
      <c r="AV694" s="53"/>
      <c r="AW694" s="53"/>
      <c r="AX694" s="53"/>
      <c r="AY694" s="53"/>
      <c r="AZ694" s="53"/>
      <c r="BA694" s="53"/>
      <c r="BB694" s="53"/>
      <c r="BC694" s="53"/>
      <c r="BD694" s="53"/>
      <c r="BE694" s="53"/>
      <c r="BF694" s="53"/>
      <c r="BG694" s="53"/>
      <c r="BH694" s="53"/>
      <c r="BI694" s="53"/>
      <c r="BJ694" s="53"/>
      <c r="BK694" s="53"/>
    </row>
    <row r="695" ht="12.75" customHeight="1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  <c r="AB695" s="53"/>
      <c r="AC695" s="53"/>
      <c r="AD695" s="53"/>
      <c r="AE695" s="53"/>
      <c r="AF695" s="53"/>
      <c r="AG695" s="53"/>
      <c r="AH695" s="53"/>
      <c r="AI695" s="53"/>
      <c r="AJ695" s="53"/>
      <c r="AK695" s="53"/>
      <c r="AL695" s="53"/>
      <c r="AM695" s="53"/>
      <c r="AN695" s="53"/>
      <c r="AO695" s="53"/>
      <c r="AP695" s="53"/>
      <c r="AQ695" s="53"/>
      <c r="AR695" s="53"/>
      <c r="AS695" s="53"/>
      <c r="AT695" s="53"/>
      <c r="AU695" s="53"/>
      <c r="AV695" s="53"/>
      <c r="AW695" s="53"/>
      <c r="AX695" s="53"/>
      <c r="AY695" s="53"/>
      <c r="AZ695" s="53"/>
      <c r="BA695" s="53"/>
      <c r="BB695" s="53"/>
      <c r="BC695" s="53"/>
      <c r="BD695" s="53"/>
      <c r="BE695" s="53"/>
      <c r="BF695" s="53"/>
      <c r="BG695" s="53"/>
      <c r="BH695" s="53"/>
      <c r="BI695" s="53"/>
      <c r="BJ695" s="53"/>
      <c r="BK695" s="53"/>
    </row>
    <row r="696" ht="12.75" customHeight="1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  <c r="AB696" s="53"/>
      <c r="AC696" s="53"/>
      <c r="AD696" s="53"/>
      <c r="AE696" s="53"/>
      <c r="AF696" s="53"/>
      <c r="AG696" s="53"/>
      <c r="AH696" s="53"/>
      <c r="AI696" s="53"/>
      <c r="AJ696" s="53"/>
      <c r="AK696" s="53"/>
      <c r="AL696" s="53"/>
      <c r="AM696" s="53"/>
      <c r="AN696" s="53"/>
      <c r="AO696" s="53"/>
      <c r="AP696" s="53"/>
      <c r="AQ696" s="53"/>
      <c r="AR696" s="53"/>
      <c r="AS696" s="53"/>
      <c r="AT696" s="53"/>
      <c r="AU696" s="53"/>
      <c r="AV696" s="53"/>
      <c r="AW696" s="53"/>
      <c r="AX696" s="53"/>
      <c r="AY696" s="53"/>
      <c r="AZ696" s="53"/>
      <c r="BA696" s="53"/>
      <c r="BB696" s="53"/>
      <c r="BC696" s="53"/>
      <c r="BD696" s="53"/>
      <c r="BE696" s="53"/>
      <c r="BF696" s="53"/>
      <c r="BG696" s="53"/>
      <c r="BH696" s="53"/>
      <c r="BI696" s="53"/>
      <c r="BJ696" s="53"/>
      <c r="BK696" s="53"/>
    </row>
    <row r="697" ht="12.75" customHeight="1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  <c r="AB697" s="53"/>
      <c r="AC697" s="53"/>
      <c r="AD697" s="53"/>
      <c r="AE697" s="53"/>
      <c r="AF697" s="53"/>
      <c r="AG697" s="53"/>
      <c r="AH697" s="53"/>
      <c r="AI697" s="53"/>
      <c r="AJ697" s="53"/>
      <c r="AK697" s="53"/>
      <c r="AL697" s="53"/>
      <c r="AM697" s="53"/>
      <c r="AN697" s="53"/>
      <c r="AO697" s="53"/>
      <c r="AP697" s="53"/>
      <c r="AQ697" s="53"/>
      <c r="AR697" s="53"/>
      <c r="AS697" s="53"/>
      <c r="AT697" s="53"/>
      <c r="AU697" s="53"/>
      <c r="AV697" s="53"/>
      <c r="AW697" s="53"/>
      <c r="AX697" s="53"/>
      <c r="AY697" s="53"/>
      <c r="AZ697" s="53"/>
      <c r="BA697" s="53"/>
      <c r="BB697" s="53"/>
      <c r="BC697" s="53"/>
      <c r="BD697" s="53"/>
      <c r="BE697" s="53"/>
      <c r="BF697" s="53"/>
      <c r="BG697" s="53"/>
      <c r="BH697" s="53"/>
      <c r="BI697" s="53"/>
      <c r="BJ697" s="53"/>
      <c r="BK697" s="53"/>
    </row>
    <row r="698" ht="12.75" customHeight="1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  <c r="AB698" s="53"/>
      <c r="AC698" s="53"/>
      <c r="AD698" s="53"/>
      <c r="AE698" s="53"/>
      <c r="AF698" s="53"/>
      <c r="AG698" s="53"/>
      <c r="AH698" s="53"/>
      <c r="AI698" s="53"/>
      <c r="AJ698" s="53"/>
      <c r="AK698" s="53"/>
      <c r="AL698" s="53"/>
      <c r="AM698" s="53"/>
      <c r="AN698" s="53"/>
      <c r="AO698" s="53"/>
      <c r="AP698" s="53"/>
      <c r="AQ698" s="53"/>
      <c r="AR698" s="53"/>
      <c r="AS698" s="53"/>
      <c r="AT698" s="53"/>
      <c r="AU698" s="53"/>
      <c r="AV698" s="53"/>
      <c r="AW698" s="53"/>
      <c r="AX698" s="53"/>
      <c r="AY698" s="53"/>
      <c r="AZ698" s="53"/>
      <c r="BA698" s="53"/>
      <c r="BB698" s="53"/>
      <c r="BC698" s="53"/>
      <c r="BD698" s="53"/>
      <c r="BE698" s="53"/>
      <c r="BF698" s="53"/>
      <c r="BG698" s="53"/>
      <c r="BH698" s="53"/>
      <c r="BI698" s="53"/>
      <c r="BJ698" s="53"/>
      <c r="BK698" s="53"/>
    </row>
    <row r="699" ht="12.75" customHeight="1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  <c r="AB699" s="53"/>
      <c r="AC699" s="53"/>
      <c r="AD699" s="53"/>
      <c r="AE699" s="53"/>
      <c r="AF699" s="53"/>
      <c r="AG699" s="53"/>
      <c r="AH699" s="53"/>
      <c r="AI699" s="53"/>
      <c r="AJ699" s="53"/>
      <c r="AK699" s="53"/>
      <c r="AL699" s="53"/>
      <c r="AM699" s="53"/>
      <c r="AN699" s="53"/>
      <c r="AO699" s="53"/>
      <c r="AP699" s="53"/>
      <c r="AQ699" s="53"/>
      <c r="AR699" s="53"/>
      <c r="AS699" s="53"/>
      <c r="AT699" s="53"/>
      <c r="AU699" s="53"/>
      <c r="AV699" s="53"/>
      <c r="AW699" s="53"/>
      <c r="AX699" s="53"/>
      <c r="AY699" s="53"/>
      <c r="AZ699" s="53"/>
      <c r="BA699" s="53"/>
      <c r="BB699" s="53"/>
      <c r="BC699" s="53"/>
      <c r="BD699" s="53"/>
      <c r="BE699" s="53"/>
      <c r="BF699" s="53"/>
      <c r="BG699" s="53"/>
      <c r="BH699" s="53"/>
      <c r="BI699" s="53"/>
      <c r="BJ699" s="53"/>
      <c r="BK699" s="53"/>
    </row>
    <row r="700" ht="12.75" customHeight="1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  <c r="AB700" s="53"/>
      <c r="AC700" s="53"/>
      <c r="AD700" s="53"/>
      <c r="AE700" s="53"/>
      <c r="AF700" s="53"/>
      <c r="AG700" s="53"/>
      <c r="AH700" s="53"/>
      <c r="AI700" s="53"/>
      <c r="AJ700" s="53"/>
      <c r="AK700" s="53"/>
      <c r="AL700" s="53"/>
      <c r="AM700" s="53"/>
      <c r="AN700" s="53"/>
      <c r="AO700" s="53"/>
      <c r="AP700" s="53"/>
      <c r="AQ700" s="53"/>
      <c r="AR700" s="53"/>
      <c r="AS700" s="53"/>
      <c r="AT700" s="53"/>
      <c r="AU700" s="53"/>
      <c r="AV700" s="53"/>
      <c r="AW700" s="53"/>
      <c r="AX700" s="53"/>
      <c r="AY700" s="53"/>
      <c r="AZ700" s="53"/>
      <c r="BA700" s="53"/>
      <c r="BB700" s="53"/>
      <c r="BC700" s="53"/>
      <c r="BD700" s="53"/>
      <c r="BE700" s="53"/>
      <c r="BF700" s="53"/>
      <c r="BG700" s="53"/>
      <c r="BH700" s="53"/>
      <c r="BI700" s="53"/>
      <c r="BJ700" s="53"/>
      <c r="BK700" s="53"/>
    </row>
    <row r="701" ht="12.75" customHeight="1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  <c r="AB701" s="53"/>
      <c r="AC701" s="53"/>
      <c r="AD701" s="53"/>
      <c r="AE701" s="53"/>
      <c r="AF701" s="53"/>
      <c r="AG701" s="53"/>
      <c r="AH701" s="53"/>
      <c r="AI701" s="53"/>
      <c r="AJ701" s="53"/>
      <c r="AK701" s="53"/>
      <c r="AL701" s="53"/>
      <c r="AM701" s="53"/>
      <c r="AN701" s="53"/>
      <c r="AO701" s="53"/>
      <c r="AP701" s="53"/>
      <c r="AQ701" s="53"/>
      <c r="AR701" s="53"/>
      <c r="AS701" s="53"/>
      <c r="AT701" s="53"/>
      <c r="AU701" s="53"/>
      <c r="AV701" s="53"/>
      <c r="AW701" s="53"/>
      <c r="AX701" s="53"/>
      <c r="AY701" s="53"/>
      <c r="AZ701" s="53"/>
      <c r="BA701" s="53"/>
      <c r="BB701" s="53"/>
      <c r="BC701" s="53"/>
      <c r="BD701" s="53"/>
      <c r="BE701" s="53"/>
      <c r="BF701" s="53"/>
      <c r="BG701" s="53"/>
      <c r="BH701" s="53"/>
      <c r="BI701" s="53"/>
      <c r="BJ701" s="53"/>
      <c r="BK701" s="53"/>
    </row>
    <row r="702" ht="12.75" customHeight="1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3"/>
      <c r="AD702" s="53"/>
      <c r="AE702" s="53"/>
      <c r="AF702" s="53"/>
      <c r="AG702" s="53"/>
      <c r="AH702" s="53"/>
      <c r="AI702" s="53"/>
      <c r="AJ702" s="53"/>
      <c r="AK702" s="53"/>
      <c r="AL702" s="53"/>
      <c r="AM702" s="53"/>
      <c r="AN702" s="53"/>
      <c r="AO702" s="53"/>
      <c r="AP702" s="53"/>
      <c r="AQ702" s="53"/>
      <c r="AR702" s="53"/>
      <c r="AS702" s="53"/>
      <c r="AT702" s="53"/>
      <c r="AU702" s="53"/>
      <c r="AV702" s="53"/>
      <c r="AW702" s="53"/>
      <c r="AX702" s="53"/>
      <c r="AY702" s="53"/>
      <c r="AZ702" s="53"/>
      <c r="BA702" s="53"/>
      <c r="BB702" s="53"/>
      <c r="BC702" s="53"/>
      <c r="BD702" s="53"/>
      <c r="BE702" s="53"/>
      <c r="BF702" s="53"/>
      <c r="BG702" s="53"/>
      <c r="BH702" s="53"/>
      <c r="BI702" s="53"/>
      <c r="BJ702" s="53"/>
      <c r="BK702" s="53"/>
    </row>
    <row r="703" ht="12.75" customHeight="1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  <c r="AD703" s="53"/>
      <c r="AE703" s="53"/>
      <c r="AF703" s="53"/>
      <c r="AG703" s="53"/>
      <c r="AH703" s="53"/>
      <c r="AI703" s="53"/>
      <c r="AJ703" s="53"/>
      <c r="AK703" s="53"/>
      <c r="AL703" s="53"/>
      <c r="AM703" s="53"/>
      <c r="AN703" s="53"/>
      <c r="AO703" s="53"/>
      <c r="AP703" s="53"/>
      <c r="AQ703" s="53"/>
      <c r="AR703" s="53"/>
      <c r="AS703" s="53"/>
      <c r="AT703" s="53"/>
      <c r="AU703" s="53"/>
      <c r="AV703" s="53"/>
      <c r="AW703" s="53"/>
      <c r="AX703" s="53"/>
      <c r="AY703" s="53"/>
      <c r="AZ703" s="53"/>
      <c r="BA703" s="53"/>
      <c r="BB703" s="53"/>
      <c r="BC703" s="53"/>
      <c r="BD703" s="53"/>
      <c r="BE703" s="53"/>
      <c r="BF703" s="53"/>
      <c r="BG703" s="53"/>
      <c r="BH703" s="53"/>
      <c r="BI703" s="53"/>
      <c r="BJ703" s="53"/>
      <c r="BK703" s="53"/>
    </row>
    <row r="704" ht="12.75" customHeight="1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  <c r="AD704" s="53"/>
      <c r="AE704" s="53"/>
      <c r="AF704" s="53"/>
      <c r="AG704" s="53"/>
      <c r="AH704" s="53"/>
      <c r="AI704" s="53"/>
      <c r="AJ704" s="53"/>
      <c r="AK704" s="53"/>
      <c r="AL704" s="53"/>
      <c r="AM704" s="53"/>
      <c r="AN704" s="53"/>
      <c r="AO704" s="53"/>
      <c r="AP704" s="53"/>
      <c r="AQ704" s="53"/>
      <c r="AR704" s="53"/>
      <c r="AS704" s="53"/>
      <c r="AT704" s="53"/>
      <c r="AU704" s="53"/>
      <c r="AV704" s="53"/>
      <c r="AW704" s="53"/>
      <c r="AX704" s="53"/>
      <c r="AY704" s="53"/>
      <c r="AZ704" s="53"/>
      <c r="BA704" s="53"/>
      <c r="BB704" s="53"/>
      <c r="BC704" s="53"/>
      <c r="BD704" s="53"/>
      <c r="BE704" s="53"/>
      <c r="BF704" s="53"/>
      <c r="BG704" s="53"/>
      <c r="BH704" s="53"/>
      <c r="BI704" s="53"/>
      <c r="BJ704" s="53"/>
      <c r="BK704" s="53"/>
    </row>
    <row r="705" ht="12.75" customHeight="1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  <c r="AE705" s="53"/>
      <c r="AF705" s="53"/>
      <c r="AG705" s="53"/>
      <c r="AH705" s="53"/>
      <c r="AI705" s="53"/>
      <c r="AJ705" s="53"/>
      <c r="AK705" s="53"/>
      <c r="AL705" s="53"/>
      <c r="AM705" s="53"/>
      <c r="AN705" s="53"/>
      <c r="AO705" s="53"/>
      <c r="AP705" s="53"/>
      <c r="AQ705" s="53"/>
      <c r="AR705" s="53"/>
      <c r="AS705" s="53"/>
      <c r="AT705" s="53"/>
      <c r="AU705" s="53"/>
      <c r="AV705" s="53"/>
      <c r="AW705" s="53"/>
      <c r="AX705" s="53"/>
      <c r="AY705" s="53"/>
      <c r="AZ705" s="53"/>
      <c r="BA705" s="53"/>
      <c r="BB705" s="53"/>
      <c r="BC705" s="53"/>
      <c r="BD705" s="53"/>
      <c r="BE705" s="53"/>
      <c r="BF705" s="53"/>
      <c r="BG705" s="53"/>
      <c r="BH705" s="53"/>
      <c r="BI705" s="53"/>
      <c r="BJ705" s="53"/>
      <c r="BK705" s="53"/>
    </row>
    <row r="706" ht="12.75" customHeight="1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  <c r="AB706" s="53"/>
      <c r="AC706" s="53"/>
      <c r="AD706" s="53"/>
      <c r="AE706" s="53"/>
      <c r="AF706" s="53"/>
      <c r="AG706" s="53"/>
      <c r="AH706" s="53"/>
      <c r="AI706" s="53"/>
      <c r="AJ706" s="53"/>
      <c r="AK706" s="53"/>
      <c r="AL706" s="53"/>
      <c r="AM706" s="53"/>
      <c r="AN706" s="53"/>
      <c r="AO706" s="53"/>
      <c r="AP706" s="53"/>
      <c r="AQ706" s="53"/>
      <c r="AR706" s="53"/>
      <c r="AS706" s="53"/>
      <c r="AT706" s="53"/>
      <c r="AU706" s="53"/>
      <c r="AV706" s="53"/>
      <c r="AW706" s="53"/>
      <c r="AX706" s="53"/>
      <c r="AY706" s="53"/>
      <c r="AZ706" s="53"/>
      <c r="BA706" s="53"/>
      <c r="BB706" s="53"/>
      <c r="BC706" s="53"/>
      <c r="BD706" s="53"/>
      <c r="BE706" s="53"/>
      <c r="BF706" s="53"/>
      <c r="BG706" s="53"/>
      <c r="BH706" s="53"/>
      <c r="BI706" s="53"/>
      <c r="BJ706" s="53"/>
      <c r="BK706" s="53"/>
    </row>
    <row r="707" ht="12.75" customHeight="1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  <c r="AB707" s="53"/>
      <c r="AC707" s="53"/>
      <c r="AD707" s="53"/>
      <c r="AE707" s="53"/>
      <c r="AF707" s="53"/>
      <c r="AG707" s="53"/>
      <c r="AH707" s="53"/>
      <c r="AI707" s="53"/>
      <c r="AJ707" s="53"/>
      <c r="AK707" s="53"/>
      <c r="AL707" s="53"/>
      <c r="AM707" s="53"/>
      <c r="AN707" s="53"/>
      <c r="AO707" s="53"/>
      <c r="AP707" s="53"/>
      <c r="AQ707" s="53"/>
      <c r="AR707" s="53"/>
      <c r="AS707" s="53"/>
      <c r="AT707" s="53"/>
      <c r="AU707" s="53"/>
      <c r="AV707" s="53"/>
      <c r="AW707" s="53"/>
      <c r="AX707" s="53"/>
      <c r="AY707" s="53"/>
      <c r="AZ707" s="53"/>
      <c r="BA707" s="53"/>
      <c r="BB707" s="53"/>
      <c r="BC707" s="53"/>
      <c r="BD707" s="53"/>
      <c r="BE707" s="53"/>
      <c r="BF707" s="53"/>
      <c r="BG707" s="53"/>
      <c r="BH707" s="53"/>
      <c r="BI707" s="53"/>
      <c r="BJ707" s="53"/>
      <c r="BK707" s="53"/>
    </row>
    <row r="708" ht="12.75" customHeight="1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  <c r="AB708" s="53"/>
      <c r="AC708" s="53"/>
      <c r="AD708" s="53"/>
      <c r="AE708" s="53"/>
      <c r="AF708" s="53"/>
      <c r="AG708" s="53"/>
      <c r="AH708" s="53"/>
      <c r="AI708" s="53"/>
      <c r="AJ708" s="53"/>
      <c r="AK708" s="53"/>
      <c r="AL708" s="53"/>
      <c r="AM708" s="53"/>
      <c r="AN708" s="53"/>
      <c r="AO708" s="53"/>
      <c r="AP708" s="53"/>
      <c r="AQ708" s="53"/>
      <c r="AR708" s="53"/>
      <c r="AS708" s="53"/>
      <c r="AT708" s="53"/>
      <c r="AU708" s="53"/>
      <c r="AV708" s="53"/>
      <c r="AW708" s="53"/>
      <c r="AX708" s="53"/>
      <c r="AY708" s="53"/>
      <c r="AZ708" s="53"/>
      <c r="BA708" s="53"/>
      <c r="BB708" s="53"/>
      <c r="BC708" s="53"/>
      <c r="BD708" s="53"/>
      <c r="BE708" s="53"/>
      <c r="BF708" s="53"/>
      <c r="BG708" s="53"/>
      <c r="BH708" s="53"/>
      <c r="BI708" s="53"/>
      <c r="BJ708" s="53"/>
      <c r="BK708" s="53"/>
    </row>
    <row r="709" ht="12.75" customHeight="1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  <c r="AD709" s="53"/>
      <c r="AE709" s="53"/>
      <c r="AF709" s="53"/>
      <c r="AG709" s="53"/>
      <c r="AH709" s="53"/>
      <c r="AI709" s="53"/>
      <c r="AJ709" s="53"/>
      <c r="AK709" s="53"/>
      <c r="AL709" s="53"/>
      <c r="AM709" s="53"/>
      <c r="AN709" s="53"/>
      <c r="AO709" s="53"/>
      <c r="AP709" s="53"/>
      <c r="AQ709" s="53"/>
      <c r="AR709" s="53"/>
      <c r="AS709" s="53"/>
      <c r="AT709" s="53"/>
      <c r="AU709" s="53"/>
      <c r="AV709" s="53"/>
      <c r="AW709" s="53"/>
      <c r="AX709" s="53"/>
      <c r="AY709" s="53"/>
      <c r="AZ709" s="53"/>
      <c r="BA709" s="53"/>
      <c r="BB709" s="53"/>
      <c r="BC709" s="53"/>
      <c r="BD709" s="53"/>
      <c r="BE709" s="53"/>
      <c r="BF709" s="53"/>
      <c r="BG709" s="53"/>
      <c r="BH709" s="53"/>
      <c r="BI709" s="53"/>
      <c r="BJ709" s="53"/>
      <c r="BK709" s="53"/>
    </row>
    <row r="710" ht="12.75" customHeight="1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3"/>
      <c r="AD710" s="53"/>
      <c r="AE710" s="53"/>
      <c r="AF710" s="53"/>
      <c r="AG710" s="53"/>
      <c r="AH710" s="53"/>
      <c r="AI710" s="53"/>
      <c r="AJ710" s="53"/>
      <c r="AK710" s="53"/>
      <c r="AL710" s="53"/>
      <c r="AM710" s="53"/>
      <c r="AN710" s="53"/>
      <c r="AO710" s="53"/>
      <c r="AP710" s="53"/>
      <c r="AQ710" s="53"/>
      <c r="AR710" s="53"/>
      <c r="AS710" s="53"/>
      <c r="AT710" s="53"/>
      <c r="AU710" s="53"/>
      <c r="AV710" s="53"/>
      <c r="AW710" s="53"/>
      <c r="AX710" s="53"/>
      <c r="AY710" s="53"/>
      <c r="AZ710" s="53"/>
      <c r="BA710" s="53"/>
      <c r="BB710" s="53"/>
      <c r="BC710" s="53"/>
      <c r="BD710" s="53"/>
      <c r="BE710" s="53"/>
      <c r="BF710" s="53"/>
      <c r="BG710" s="53"/>
      <c r="BH710" s="53"/>
      <c r="BI710" s="53"/>
      <c r="BJ710" s="53"/>
      <c r="BK710" s="53"/>
    </row>
    <row r="711" ht="12.75" customHeight="1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  <c r="AB711" s="53"/>
      <c r="AC711" s="53"/>
      <c r="AD711" s="53"/>
      <c r="AE711" s="53"/>
      <c r="AF711" s="53"/>
      <c r="AG711" s="53"/>
      <c r="AH711" s="53"/>
      <c r="AI711" s="53"/>
      <c r="AJ711" s="53"/>
      <c r="AK711" s="53"/>
      <c r="AL711" s="53"/>
      <c r="AM711" s="53"/>
      <c r="AN711" s="53"/>
      <c r="AO711" s="53"/>
      <c r="AP711" s="53"/>
      <c r="AQ711" s="53"/>
      <c r="AR711" s="53"/>
      <c r="AS711" s="53"/>
      <c r="AT711" s="53"/>
      <c r="AU711" s="53"/>
      <c r="AV711" s="53"/>
      <c r="AW711" s="53"/>
      <c r="AX711" s="53"/>
      <c r="AY711" s="53"/>
      <c r="AZ711" s="53"/>
      <c r="BA711" s="53"/>
      <c r="BB711" s="53"/>
      <c r="BC711" s="53"/>
      <c r="BD711" s="53"/>
      <c r="BE711" s="53"/>
      <c r="BF711" s="53"/>
      <c r="BG711" s="53"/>
      <c r="BH711" s="53"/>
      <c r="BI711" s="53"/>
      <c r="BJ711" s="53"/>
      <c r="BK711" s="53"/>
    </row>
    <row r="712" ht="12.75" customHeight="1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  <c r="AB712" s="53"/>
      <c r="AC712" s="53"/>
      <c r="AD712" s="53"/>
      <c r="AE712" s="53"/>
      <c r="AF712" s="53"/>
      <c r="AG712" s="53"/>
      <c r="AH712" s="53"/>
      <c r="AI712" s="53"/>
      <c r="AJ712" s="53"/>
      <c r="AK712" s="53"/>
      <c r="AL712" s="53"/>
      <c r="AM712" s="53"/>
      <c r="AN712" s="53"/>
      <c r="AO712" s="53"/>
      <c r="AP712" s="53"/>
      <c r="AQ712" s="53"/>
      <c r="AR712" s="53"/>
      <c r="AS712" s="53"/>
      <c r="AT712" s="53"/>
      <c r="AU712" s="53"/>
      <c r="AV712" s="53"/>
      <c r="AW712" s="53"/>
      <c r="AX712" s="53"/>
      <c r="AY712" s="53"/>
      <c r="AZ712" s="53"/>
      <c r="BA712" s="53"/>
      <c r="BB712" s="53"/>
      <c r="BC712" s="53"/>
      <c r="BD712" s="53"/>
      <c r="BE712" s="53"/>
      <c r="BF712" s="53"/>
      <c r="BG712" s="53"/>
      <c r="BH712" s="53"/>
      <c r="BI712" s="53"/>
      <c r="BJ712" s="53"/>
      <c r="BK712" s="53"/>
    </row>
    <row r="713" ht="12.75" customHeight="1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  <c r="AB713" s="53"/>
      <c r="AC713" s="53"/>
      <c r="AD713" s="53"/>
      <c r="AE713" s="53"/>
      <c r="AF713" s="53"/>
      <c r="AG713" s="53"/>
      <c r="AH713" s="53"/>
      <c r="AI713" s="53"/>
      <c r="AJ713" s="53"/>
      <c r="AK713" s="53"/>
      <c r="AL713" s="53"/>
      <c r="AM713" s="53"/>
      <c r="AN713" s="53"/>
      <c r="AO713" s="53"/>
      <c r="AP713" s="53"/>
      <c r="AQ713" s="53"/>
      <c r="AR713" s="53"/>
      <c r="AS713" s="53"/>
      <c r="AT713" s="53"/>
      <c r="AU713" s="53"/>
      <c r="AV713" s="53"/>
      <c r="AW713" s="53"/>
      <c r="AX713" s="53"/>
      <c r="AY713" s="53"/>
      <c r="AZ713" s="53"/>
      <c r="BA713" s="53"/>
      <c r="BB713" s="53"/>
      <c r="BC713" s="53"/>
      <c r="BD713" s="53"/>
      <c r="BE713" s="53"/>
      <c r="BF713" s="53"/>
      <c r="BG713" s="53"/>
      <c r="BH713" s="53"/>
      <c r="BI713" s="53"/>
      <c r="BJ713" s="53"/>
      <c r="BK713" s="53"/>
    </row>
    <row r="714" ht="12.75" customHeight="1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  <c r="AD714" s="53"/>
      <c r="AE714" s="53"/>
      <c r="AF714" s="53"/>
      <c r="AG714" s="53"/>
      <c r="AH714" s="53"/>
      <c r="AI714" s="53"/>
      <c r="AJ714" s="53"/>
      <c r="AK714" s="53"/>
      <c r="AL714" s="53"/>
      <c r="AM714" s="53"/>
      <c r="AN714" s="53"/>
      <c r="AO714" s="53"/>
      <c r="AP714" s="53"/>
      <c r="AQ714" s="53"/>
      <c r="AR714" s="53"/>
      <c r="AS714" s="53"/>
      <c r="AT714" s="53"/>
      <c r="AU714" s="53"/>
      <c r="AV714" s="53"/>
      <c r="AW714" s="53"/>
      <c r="AX714" s="53"/>
      <c r="AY714" s="53"/>
      <c r="AZ714" s="53"/>
      <c r="BA714" s="53"/>
      <c r="BB714" s="53"/>
      <c r="BC714" s="53"/>
      <c r="BD714" s="53"/>
      <c r="BE714" s="53"/>
      <c r="BF714" s="53"/>
      <c r="BG714" s="53"/>
      <c r="BH714" s="53"/>
      <c r="BI714" s="53"/>
      <c r="BJ714" s="53"/>
      <c r="BK714" s="53"/>
    </row>
    <row r="715" ht="12.75" customHeight="1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3"/>
      <c r="AD715" s="53"/>
      <c r="AE715" s="53"/>
      <c r="AF715" s="53"/>
      <c r="AG715" s="53"/>
      <c r="AH715" s="53"/>
      <c r="AI715" s="53"/>
      <c r="AJ715" s="53"/>
      <c r="AK715" s="53"/>
      <c r="AL715" s="53"/>
      <c r="AM715" s="53"/>
      <c r="AN715" s="53"/>
      <c r="AO715" s="53"/>
      <c r="AP715" s="53"/>
      <c r="AQ715" s="53"/>
      <c r="AR715" s="53"/>
      <c r="AS715" s="53"/>
      <c r="AT715" s="53"/>
      <c r="AU715" s="53"/>
      <c r="AV715" s="53"/>
      <c r="AW715" s="53"/>
      <c r="AX715" s="53"/>
      <c r="AY715" s="53"/>
      <c r="AZ715" s="53"/>
      <c r="BA715" s="53"/>
      <c r="BB715" s="53"/>
      <c r="BC715" s="53"/>
      <c r="BD715" s="53"/>
      <c r="BE715" s="53"/>
      <c r="BF715" s="53"/>
      <c r="BG715" s="53"/>
      <c r="BH715" s="53"/>
      <c r="BI715" s="53"/>
      <c r="BJ715" s="53"/>
      <c r="BK715" s="53"/>
    </row>
    <row r="716" ht="12.75" customHeight="1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  <c r="AB716" s="53"/>
      <c r="AC716" s="53"/>
      <c r="AD716" s="53"/>
      <c r="AE716" s="53"/>
      <c r="AF716" s="53"/>
      <c r="AG716" s="53"/>
      <c r="AH716" s="53"/>
      <c r="AI716" s="53"/>
      <c r="AJ716" s="53"/>
      <c r="AK716" s="53"/>
      <c r="AL716" s="53"/>
      <c r="AM716" s="53"/>
      <c r="AN716" s="53"/>
      <c r="AO716" s="53"/>
      <c r="AP716" s="53"/>
      <c r="AQ716" s="53"/>
      <c r="AR716" s="53"/>
      <c r="AS716" s="53"/>
      <c r="AT716" s="53"/>
      <c r="AU716" s="53"/>
      <c r="AV716" s="53"/>
      <c r="AW716" s="53"/>
      <c r="AX716" s="53"/>
      <c r="AY716" s="53"/>
      <c r="AZ716" s="53"/>
      <c r="BA716" s="53"/>
      <c r="BB716" s="53"/>
      <c r="BC716" s="53"/>
      <c r="BD716" s="53"/>
      <c r="BE716" s="53"/>
      <c r="BF716" s="53"/>
      <c r="BG716" s="53"/>
      <c r="BH716" s="53"/>
      <c r="BI716" s="53"/>
      <c r="BJ716" s="53"/>
      <c r="BK716" s="53"/>
    </row>
    <row r="717" ht="12.75" customHeight="1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  <c r="AB717" s="53"/>
      <c r="AC717" s="53"/>
      <c r="AD717" s="53"/>
      <c r="AE717" s="53"/>
      <c r="AF717" s="53"/>
      <c r="AG717" s="53"/>
      <c r="AH717" s="53"/>
      <c r="AI717" s="53"/>
      <c r="AJ717" s="53"/>
      <c r="AK717" s="53"/>
      <c r="AL717" s="53"/>
      <c r="AM717" s="53"/>
      <c r="AN717" s="53"/>
      <c r="AO717" s="53"/>
      <c r="AP717" s="53"/>
      <c r="AQ717" s="53"/>
      <c r="AR717" s="53"/>
      <c r="AS717" s="53"/>
      <c r="AT717" s="53"/>
      <c r="AU717" s="53"/>
      <c r="AV717" s="53"/>
      <c r="AW717" s="53"/>
      <c r="AX717" s="53"/>
      <c r="AY717" s="53"/>
      <c r="AZ717" s="53"/>
      <c r="BA717" s="53"/>
      <c r="BB717" s="53"/>
      <c r="BC717" s="53"/>
      <c r="BD717" s="53"/>
      <c r="BE717" s="53"/>
      <c r="BF717" s="53"/>
      <c r="BG717" s="53"/>
      <c r="BH717" s="53"/>
      <c r="BI717" s="53"/>
      <c r="BJ717" s="53"/>
      <c r="BK717" s="53"/>
    </row>
    <row r="718" ht="12.75" customHeight="1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  <c r="AB718" s="53"/>
      <c r="AC718" s="53"/>
      <c r="AD718" s="53"/>
      <c r="AE718" s="53"/>
      <c r="AF718" s="53"/>
      <c r="AG718" s="53"/>
      <c r="AH718" s="53"/>
      <c r="AI718" s="53"/>
      <c r="AJ718" s="53"/>
      <c r="AK718" s="53"/>
      <c r="AL718" s="53"/>
      <c r="AM718" s="53"/>
      <c r="AN718" s="53"/>
      <c r="AO718" s="53"/>
      <c r="AP718" s="53"/>
      <c r="AQ718" s="53"/>
      <c r="AR718" s="53"/>
      <c r="AS718" s="53"/>
      <c r="AT718" s="53"/>
      <c r="AU718" s="53"/>
      <c r="AV718" s="53"/>
      <c r="AW718" s="53"/>
      <c r="AX718" s="53"/>
      <c r="AY718" s="53"/>
      <c r="AZ718" s="53"/>
      <c r="BA718" s="53"/>
      <c r="BB718" s="53"/>
      <c r="BC718" s="53"/>
      <c r="BD718" s="53"/>
      <c r="BE718" s="53"/>
      <c r="BF718" s="53"/>
      <c r="BG718" s="53"/>
      <c r="BH718" s="53"/>
      <c r="BI718" s="53"/>
      <c r="BJ718" s="53"/>
      <c r="BK718" s="53"/>
    </row>
    <row r="719" ht="12.75" customHeight="1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  <c r="AB719" s="53"/>
      <c r="AC719" s="53"/>
      <c r="AD719" s="53"/>
      <c r="AE719" s="53"/>
      <c r="AF719" s="53"/>
      <c r="AG719" s="53"/>
      <c r="AH719" s="53"/>
      <c r="AI719" s="53"/>
      <c r="AJ719" s="53"/>
      <c r="AK719" s="53"/>
      <c r="AL719" s="53"/>
      <c r="AM719" s="53"/>
      <c r="AN719" s="53"/>
      <c r="AO719" s="53"/>
      <c r="AP719" s="53"/>
      <c r="AQ719" s="53"/>
      <c r="AR719" s="53"/>
      <c r="AS719" s="53"/>
      <c r="AT719" s="53"/>
      <c r="AU719" s="53"/>
      <c r="AV719" s="53"/>
      <c r="AW719" s="53"/>
      <c r="AX719" s="53"/>
      <c r="AY719" s="53"/>
      <c r="AZ719" s="53"/>
      <c r="BA719" s="53"/>
      <c r="BB719" s="53"/>
      <c r="BC719" s="53"/>
      <c r="BD719" s="53"/>
      <c r="BE719" s="53"/>
      <c r="BF719" s="53"/>
      <c r="BG719" s="53"/>
      <c r="BH719" s="53"/>
      <c r="BI719" s="53"/>
      <c r="BJ719" s="53"/>
      <c r="BK719" s="53"/>
    </row>
    <row r="720" ht="12.75" customHeight="1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  <c r="AB720" s="53"/>
      <c r="AC720" s="53"/>
      <c r="AD720" s="53"/>
      <c r="AE720" s="53"/>
      <c r="AF720" s="53"/>
      <c r="AG720" s="53"/>
      <c r="AH720" s="53"/>
      <c r="AI720" s="53"/>
      <c r="AJ720" s="53"/>
      <c r="AK720" s="53"/>
      <c r="AL720" s="53"/>
      <c r="AM720" s="53"/>
      <c r="AN720" s="53"/>
      <c r="AO720" s="53"/>
      <c r="AP720" s="53"/>
      <c r="AQ720" s="53"/>
      <c r="AR720" s="53"/>
      <c r="AS720" s="53"/>
      <c r="AT720" s="53"/>
      <c r="AU720" s="53"/>
      <c r="AV720" s="53"/>
      <c r="AW720" s="53"/>
      <c r="AX720" s="53"/>
      <c r="AY720" s="53"/>
      <c r="AZ720" s="53"/>
      <c r="BA720" s="53"/>
      <c r="BB720" s="53"/>
      <c r="BC720" s="53"/>
      <c r="BD720" s="53"/>
      <c r="BE720" s="53"/>
      <c r="BF720" s="53"/>
      <c r="BG720" s="53"/>
      <c r="BH720" s="53"/>
      <c r="BI720" s="53"/>
      <c r="BJ720" s="53"/>
      <c r="BK720" s="53"/>
    </row>
    <row r="721" ht="12.75" customHeight="1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  <c r="AB721" s="53"/>
      <c r="AC721" s="53"/>
      <c r="AD721" s="53"/>
      <c r="AE721" s="53"/>
      <c r="AF721" s="53"/>
      <c r="AG721" s="53"/>
      <c r="AH721" s="53"/>
      <c r="AI721" s="53"/>
      <c r="AJ721" s="53"/>
      <c r="AK721" s="53"/>
      <c r="AL721" s="53"/>
      <c r="AM721" s="53"/>
      <c r="AN721" s="53"/>
      <c r="AO721" s="53"/>
      <c r="AP721" s="53"/>
      <c r="AQ721" s="53"/>
      <c r="AR721" s="53"/>
      <c r="AS721" s="53"/>
      <c r="AT721" s="53"/>
      <c r="AU721" s="53"/>
      <c r="AV721" s="53"/>
      <c r="AW721" s="53"/>
      <c r="AX721" s="53"/>
      <c r="AY721" s="53"/>
      <c r="AZ721" s="53"/>
      <c r="BA721" s="53"/>
      <c r="BB721" s="53"/>
      <c r="BC721" s="53"/>
      <c r="BD721" s="53"/>
      <c r="BE721" s="53"/>
      <c r="BF721" s="53"/>
      <c r="BG721" s="53"/>
      <c r="BH721" s="53"/>
      <c r="BI721" s="53"/>
      <c r="BJ721" s="53"/>
      <c r="BK721" s="53"/>
    </row>
    <row r="722" ht="12.75" customHeight="1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  <c r="AE722" s="53"/>
      <c r="AF722" s="53"/>
      <c r="AG722" s="53"/>
      <c r="AH722" s="53"/>
      <c r="AI722" s="53"/>
      <c r="AJ722" s="53"/>
      <c r="AK722" s="53"/>
      <c r="AL722" s="53"/>
      <c r="AM722" s="53"/>
      <c r="AN722" s="53"/>
      <c r="AO722" s="53"/>
      <c r="AP722" s="53"/>
      <c r="AQ722" s="53"/>
      <c r="AR722" s="53"/>
      <c r="AS722" s="53"/>
      <c r="AT722" s="53"/>
      <c r="AU722" s="53"/>
      <c r="AV722" s="53"/>
      <c r="AW722" s="53"/>
      <c r="AX722" s="53"/>
      <c r="AY722" s="53"/>
      <c r="AZ722" s="53"/>
      <c r="BA722" s="53"/>
      <c r="BB722" s="53"/>
      <c r="BC722" s="53"/>
      <c r="BD722" s="53"/>
      <c r="BE722" s="53"/>
      <c r="BF722" s="53"/>
      <c r="BG722" s="53"/>
      <c r="BH722" s="53"/>
      <c r="BI722" s="53"/>
      <c r="BJ722" s="53"/>
      <c r="BK722" s="53"/>
    </row>
    <row r="723" ht="12.75" customHeight="1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  <c r="AE723" s="53"/>
      <c r="AF723" s="53"/>
      <c r="AG723" s="53"/>
      <c r="AH723" s="53"/>
      <c r="AI723" s="53"/>
      <c r="AJ723" s="53"/>
      <c r="AK723" s="53"/>
      <c r="AL723" s="53"/>
      <c r="AM723" s="53"/>
      <c r="AN723" s="53"/>
      <c r="AO723" s="53"/>
      <c r="AP723" s="53"/>
      <c r="AQ723" s="53"/>
      <c r="AR723" s="53"/>
      <c r="AS723" s="53"/>
      <c r="AT723" s="53"/>
      <c r="AU723" s="53"/>
      <c r="AV723" s="53"/>
      <c r="AW723" s="53"/>
      <c r="AX723" s="53"/>
      <c r="AY723" s="53"/>
      <c r="AZ723" s="53"/>
      <c r="BA723" s="53"/>
      <c r="BB723" s="53"/>
      <c r="BC723" s="53"/>
      <c r="BD723" s="53"/>
      <c r="BE723" s="53"/>
      <c r="BF723" s="53"/>
      <c r="BG723" s="53"/>
      <c r="BH723" s="53"/>
      <c r="BI723" s="53"/>
      <c r="BJ723" s="53"/>
      <c r="BK723" s="53"/>
    </row>
    <row r="724" ht="12.75" customHeight="1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F724" s="53"/>
      <c r="AG724" s="53"/>
      <c r="AH724" s="53"/>
      <c r="AI724" s="53"/>
      <c r="AJ724" s="53"/>
      <c r="AK724" s="53"/>
      <c r="AL724" s="53"/>
      <c r="AM724" s="53"/>
      <c r="AN724" s="53"/>
      <c r="AO724" s="53"/>
      <c r="AP724" s="53"/>
      <c r="AQ724" s="53"/>
      <c r="AR724" s="53"/>
      <c r="AS724" s="53"/>
      <c r="AT724" s="53"/>
      <c r="AU724" s="53"/>
      <c r="AV724" s="53"/>
      <c r="AW724" s="53"/>
      <c r="AX724" s="53"/>
      <c r="AY724" s="53"/>
      <c r="AZ724" s="53"/>
      <c r="BA724" s="53"/>
      <c r="BB724" s="53"/>
      <c r="BC724" s="53"/>
      <c r="BD724" s="53"/>
      <c r="BE724" s="53"/>
      <c r="BF724" s="53"/>
      <c r="BG724" s="53"/>
      <c r="BH724" s="53"/>
      <c r="BI724" s="53"/>
      <c r="BJ724" s="53"/>
      <c r="BK724" s="53"/>
    </row>
    <row r="725" ht="12.75" customHeight="1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  <c r="AE725" s="53"/>
      <c r="AF725" s="53"/>
      <c r="AG725" s="53"/>
      <c r="AH725" s="53"/>
      <c r="AI725" s="53"/>
      <c r="AJ725" s="53"/>
      <c r="AK725" s="53"/>
      <c r="AL725" s="53"/>
      <c r="AM725" s="53"/>
      <c r="AN725" s="53"/>
      <c r="AO725" s="53"/>
      <c r="AP725" s="53"/>
      <c r="AQ725" s="53"/>
      <c r="AR725" s="53"/>
      <c r="AS725" s="53"/>
      <c r="AT725" s="53"/>
      <c r="AU725" s="53"/>
      <c r="AV725" s="53"/>
      <c r="AW725" s="53"/>
      <c r="AX725" s="53"/>
      <c r="AY725" s="53"/>
      <c r="AZ725" s="53"/>
      <c r="BA725" s="53"/>
      <c r="BB725" s="53"/>
      <c r="BC725" s="53"/>
      <c r="BD725" s="53"/>
      <c r="BE725" s="53"/>
      <c r="BF725" s="53"/>
      <c r="BG725" s="53"/>
      <c r="BH725" s="53"/>
      <c r="BI725" s="53"/>
      <c r="BJ725" s="53"/>
      <c r="BK725" s="53"/>
    </row>
    <row r="726" ht="12.75" customHeight="1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  <c r="AB726" s="53"/>
      <c r="AC726" s="53"/>
      <c r="AD726" s="53"/>
      <c r="AE726" s="53"/>
      <c r="AF726" s="53"/>
      <c r="AG726" s="53"/>
      <c r="AH726" s="53"/>
      <c r="AI726" s="53"/>
      <c r="AJ726" s="53"/>
      <c r="AK726" s="53"/>
      <c r="AL726" s="53"/>
      <c r="AM726" s="53"/>
      <c r="AN726" s="53"/>
      <c r="AO726" s="53"/>
      <c r="AP726" s="53"/>
      <c r="AQ726" s="53"/>
      <c r="AR726" s="53"/>
      <c r="AS726" s="53"/>
      <c r="AT726" s="53"/>
      <c r="AU726" s="53"/>
      <c r="AV726" s="53"/>
      <c r="AW726" s="53"/>
      <c r="AX726" s="53"/>
      <c r="AY726" s="53"/>
      <c r="AZ726" s="53"/>
      <c r="BA726" s="53"/>
      <c r="BB726" s="53"/>
      <c r="BC726" s="53"/>
      <c r="BD726" s="53"/>
      <c r="BE726" s="53"/>
      <c r="BF726" s="53"/>
      <c r="BG726" s="53"/>
      <c r="BH726" s="53"/>
      <c r="BI726" s="53"/>
      <c r="BJ726" s="53"/>
      <c r="BK726" s="53"/>
    </row>
    <row r="727" ht="12.75" customHeight="1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  <c r="AB727" s="53"/>
      <c r="AC727" s="53"/>
      <c r="AD727" s="53"/>
      <c r="AE727" s="53"/>
      <c r="AF727" s="53"/>
      <c r="AG727" s="53"/>
      <c r="AH727" s="53"/>
      <c r="AI727" s="53"/>
      <c r="AJ727" s="53"/>
      <c r="AK727" s="53"/>
      <c r="AL727" s="53"/>
      <c r="AM727" s="53"/>
      <c r="AN727" s="53"/>
      <c r="AO727" s="53"/>
      <c r="AP727" s="53"/>
      <c r="AQ727" s="53"/>
      <c r="AR727" s="53"/>
      <c r="AS727" s="53"/>
      <c r="AT727" s="53"/>
      <c r="AU727" s="53"/>
      <c r="AV727" s="53"/>
      <c r="AW727" s="53"/>
      <c r="AX727" s="53"/>
      <c r="AY727" s="53"/>
      <c r="AZ727" s="53"/>
      <c r="BA727" s="53"/>
      <c r="BB727" s="53"/>
      <c r="BC727" s="53"/>
      <c r="BD727" s="53"/>
      <c r="BE727" s="53"/>
      <c r="BF727" s="53"/>
      <c r="BG727" s="53"/>
      <c r="BH727" s="53"/>
      <c r="BI727" s="53"/>
      <c r="BJ727" s="53"/>
      <c r="BK727" s="53"/>
    </row>
    <row r="728" ht="12.75" customHeight="1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  <c r="AB728" s="53"/>
      <c r="AC728" s="53"/>
      <c r="AD728" s="53"/>
      <c r="AE728" s="53"/>
      <c r="AF728" s="53"/>
      <c r="AG728" s="53"/>
      <c r="AH728" s="53"/>
      <c r="AI728" s="53"/>
      <c r="AJ728" s="53"/>
      <c r="AK728" s="53"/>
      <c r="AL728" s="53"/>
      <c r="AM728" s="53"/>
      <c r="AN728" s="53"/>
      <c r="AO728" s="53"/>
      <c r="AP728" s="53"/>
      <c r="AQ728" s="53"/>
      <c r="AR728" s="53"/>
      <c r="AS728" s="53"/>
      <c r="AT728" s="53"/>
      <c r="AU728" s="53"/>
      <c r="AV728" s="53"/>
      <c r="AW728" s="53"/>
      <c r="AX728" s="53"/>
      <c r="AY728" s="53"/>
      <c r="AZ728" s="53"/>
      <c r="BA728" s="53"/>
      <c r="BB728" s="53"/>
      <c r="BC728" s="53"/>
      <c r="BD728" s="53"/>
      <c r="BE728" s="53"/>
      <c r="BF728" s="53"/>
      <c r="BG728" s="53"/>
      <c r="BH728" s="53"/>
      <c r="BI728" s="53"/>
      <c r="BJ728" s="53"/>
      <c r="BK728" s="53"/>
    </row>
    <row r="729" ht="12.75" customHeight="1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  <c r="AD729" s="53"/>
      <c r="AE729" s="53"/>
      <c r="AF729" s="53"/>
      <c r="AG729" s="53"/>
      <c r="AH729" s="53"/>
      <c r="AI729" s="53"/>
      <c r="AJ729" s="53"/>
      <c r="AK729" s="53"/>
      <c r="AL729" s="53"/>
      <c r="AM729" s="53"/>
      <c r="AN729" s="53"/>
      <c r="AO729" s="53"/>
      <c r="AP729" s="53"/>
      <c r="AQ729" s="53"/>
      <c r="AR729" s="53"/>
      <c r="AS729" s="53"/>
      <c r="AT729" s="53"/>
      <c r="AU729" s="53"/>
      <c r="AV729" s="53"/>
      <c r="AW729" s="53"/>
      <c r="AX729" s="53"/>
      <c r="AY729" s="53"/>
      <c r="AZ729" s="53"/>
      <c r="BA729" s="53"/>
      <c r="BB729" s="53"/>
      <c r="BC729" s="53"/>
      <c r="BD729" s="53"/>
      <c r="BE729" s="53"/>
      <c r="BF729" s="53"/>
      <c r="BG729" s="53"/>
      <c r="BH729" s="53"/>
      <c r="BI729" s="53"/>
      <c r="BJ729" s="53"/>
      <c r="BK729" s="53"/>
    </row>
    <row r="730" ht="12.75" customHeight="1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  <c r="AD730" s="53"/>
      <c r="AE730" s="53"/>
      <c r="AF730" s="53"/>
      <c r="AG730" s="53"/>
      <c r="AH730" s="53"/>
      <c r="AI730" s="53"/>
      <c r="AJ730" s="53"/>
      <c r="AK730" s="53"/>
      <c r="AL730" s="53"/>
      <c r="AM730" s="53"/>
      <c r="AN730" s="53"/>
      <c r="AO730" s="53"/>
      <c r="AP730" s="53"/>
      <c r="AQ730" s="53"/>
      <c r="AR730" s="53"/>
      <c r="AS730" s="53"/>
      <c r="AT730" s="53"/>
      <c r="AU730" s="53"/>
      <c r="AV730" s="53"/>
      <c r="AW730" s="53"/>
      <c r="AX730" s="53"/>
      <c r="AY730" s="53"/>
      <c r="AZ730" s="53"/>
      <c r="BA730" s="53"/>
      <c r="BB730" s="53"/>
      <c r="BC730" s="53"/>
      <c r="BD730" s="53"/>
      <c r="BE730" s="53"/>
      <c r="BF730" s="53"/>
      <c r="BG730" s="53"/>
      <c r="BH730" s="53"/>
      <c r="BI730" s="53"/>
      <c r="BJ730" s="53"/>
      <c r="BK730" s="53"/>
    </row>
    <row r="731" ht="12.75" customHeight="1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  <c r="AB731" s="53"/>
      <c r="AC731" s="53"/>
      <c r="AD731" s="53"/>
      <c r="AE731" s="53"/>
      <c r="AF731" s="53"/>
      <c r="AG731" s="53"/>
      <c r="AH731" s="53"/>
      <c r="AI731" s="53"/>
      <c r="AJ731" s="53"/>
      <c r="AK731" s="53"/>
      <c r="AL731" s="53"/>
      <c r="AM731" s="53"/>
      <c r="AN731" s="53"/>
      <c r="AO731" s="53"/>
      <c r="AP731" s="53"/>
      <c r="AQ731" s="53"/>
      <c r="AR731" s="53"/>
      <c r="AS731" s="53"/>
      <c r="AT731" s="53"/>
      <c r="AU731" s="53"/>
      <c r="AV731" s="53"/>
      <c r="AW731" s="53"/>
      <c r="AX731" s="53"/>
      <c r="AY731" s="53"/>
      <c r="AZ731" s="53"/>
      <c r="BA731" s="53"/>
      <c r="BB731" s="53"/>
      <c r="BC731" s="53"/>
      <c r="BD731" s="53"/>
      <c r="BE731" s="53"/>
      <c r="BF731" s="53"/>
      <c r="BG731" s="53"/>
      <c r="BH731" s="53"/>
      <c r="BI731" s="53"/>
      <c r="BJ731" s="53"/>
      <c r="BK731" s="53"/>
    </row>
    <row r="732" ht="12.75" customHeight="1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  <c r="AB732" s="53"/>
      <c r="AC732" s="53"/>
      <c r="AD732" s="53"/>
      <c r="AE732" s="53"/>
      <c r="AF732" s="53"/>
      <c r="AG732" s="53"/>
      <c r="AH732" s="53"/>
      <c r="AI732" s="53"/>
      <c r="AJ732" s="53"/>
      <c r="AK732" s="53"/>
      <c r="AL732" s="53"/>
      <c r="AM732" s="53"/>
      <c r="AN732" s="53"/>
      <c r="AO732" s="53"/>
      <c r="AP732" s="53"/>
      <c r="AQ732" s="53"/>
      <c r="AR732" s="53"/>
      <c r="AS732" s="53"/>
      <c r="AT732" s="53"/>
      <c r="AU732" s="53"/>
      <c r="AV732" s="53"/>
      <c r="AW732" s="53"/>
      <c r="AX732" s="53"/>
      <c r="AY732" s="53"/>
      <c r="AZ732" s="53"/>
      <c r="BA732" s="53"/>
      <c r="BB732" s="53"/>
      <c r="BC732" s="53"/>
      <c r="BD732" s="53"/>
      <c r="BE732" s="53"/>
      <c r="BF732" s="53"/>
      <c r="BG732" s="53"/>
      <c r="BH732" s="53"/>
      <c r="BI732" s="53"/>
      <c r="BJ732" s="53"/>
      <c r="BK732" s="53"/>
    </row>
    <row r="733" ht="12.75" customHeight="1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  <c r="AB733" s="53"/>
      <c r="AC733" s="53"/>
      <c r="AD733" s="53"/>
      <c r="AE733" s="53"/>
      <c r="AF733" s="53"/>
      <c r="AG733" s="53"/>
      <c r="AH733" s="53"/>
      <c r="AI733" s="53"/>
      <c r="AJ733" s="53"/>
      <c r="AK733" s="53"/>
      <c r="AL733" s="53"/>
      <c r="AM733" s="53"/>
      <c r="AN733" s="53"/>
      <c r="AO733" s="53"/>
      <c r="AP733" s="53"/>
      <c r="AQ733" s="53"/>
      <c r="AR733" s="53"/>
      <c r="AS733" s="53"/>
      <c r="AT733" s="53"/>
      <c r="AU733" s="53"/>
      <c r="AV733" s="53"/>
      <c r="AW733" s="53"/>
      <c r="AX733" s="53"/>
      <c r="AY733" s="53"/>
      <c r="AZ733" s="53"/>
      <c r="BA733" s="53"/>
      <c r="BB733" s="53"/>
      <c r="BC733" s="53"/>
      <c r="BD733" s="53"/>
      <c r="BE733" s="53"/>
      <c r="BF733" s="53"/>
      <c r="BG733" s="53"/>
      <c r="BH733" s="53"/>
      <c r="BI733" s="53"/>
      <c r="BJ733" s="53"/>
      <c r="BK733" s="53"/>
    </row>
    <row r="734" ht="12.75" customHeight="1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3"/>
      <c r="AD734" s="53"/>
      <c r="AE734" s="53"/>
      <c r="AF734" s="53"/>
      <c r="AG734" s="53"/>
      <c r="AH734" s="53"/>
      <c r="AI734" s="53"/>
      <c r="AJ734" s="53"/>
      <c r="AK734" s="53"/>
      <c r="AL734" s="53"/>
      <c r="AM734" s="53"/>
      <c r="AN734" s="53"/>
      <c r="AO734" s="53"/>
      <c r="AP734" s="53"/>
      <c r="AQ734" s="53"/>
      <c r="AR734" s="53"/>
      <c r="AS734" s="53"/>
      <c r="AT734" s="53"/>
      <c r="AU734" s="53"/>
      <c r="AV734" s="53"/>
      <c r="AW734" s="53"/>
      <c r="AX734" s="53"/>
      <c r="AY734" s="53"/>
      <c r="AZ734" s="53"/>
      <c r="BA734" s="53"/>
      <c r="BB734" s="53"/>
      <c r="BC734" s="53"/>
      <c r="BD734" s="53"/>
      <c r="BE734" s="53"/>
      <c r="BF734" s="53"/>
      <c r="BG734" s="53"/>
      <c r="BH734" s="53"/>
      <c r="BI734" s="53"/>
      <c r="BJ734" s="53"/>
      <c r="BK734" s="53"/>
    </row>
    <row r="735" ht="12.75" customHeight="1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3"/>
      <c r="AD735" s="53"/>
      <c r="AE735" s="53"/>
      <c r="AF735" s="53"/>
      <c r="AG735" s="53"/>
      <c r="AH735" s="53"/>
      <c r="AI735" s="53"/>
      <c r="AJ735" s="53"/>
      <c r="AK735" s="53"/>
      <c r="AL735" s="53"/>
      <c r="AM735" s="53"/>
      <c r="AN735" s="53"/>
      <c r="AO735" s="53"/>
      <c r="AP735" s="53"/>
      <c r="AQ735" s="53"/>
      <c r="AR735" s="53"/>
      <c r="AS735" s="53"/>
      <c r="AT735" s="53"/>
      <c r="AU735" s="53"/>
      <c r="AV735" s="53"/>
      <c r="AW735" s="53"/>
      <c r="AX735" s="53"/>
      <c r="AY735" s="53"/>
      <c r="AZ735" s="53"/>
      <c r="BA735" s="53"/>
      <c r="BB735" s="53"/>
      <c r="BC735" s="53"/>
      <c r="BD735" s="53"/>
      <c r="BE735" s="53"/>
      <c r="BF735" s="53"/>
      <c r="BG735" s="53"/>
      <c r="BH735" s="53"/>
      <c r="BI735" s="53"/>
      <c r="BJ735" s="53"/>
      <c r="BK735" s="53"/>
    </row>
    <row r="736" ht="12.75" customHeight="1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  <c r="AB736" s="53"/>
      <c r="AC736" s="53"/>
      <c r="AD736" s="53"/>
      <c r="AE736" s="53"/>
      <c r="AF736" s="53"/>
      <c r="AG736" s="53"/>
      <c r="AH736" s="53"/>
      <c r="AI736" s="53"/>
      <c r="AJ736" s="53"/>
      <c r="AK736" s="53"/>
      <c r="AL736" s="53"/>
      <c r="AM736" s="53"/>
      <c r="AN736" s="53"/>
      <c r="AO736" s="53"/>
      <c r="AP736" s="53"/>
      <c r="AQ736" s="53"/>
      <c r="AR736" s="53"/>
      <c r="AS736" s="53"/>
      <c r="AT736" s="53"/>
      <c r="AU736" s="53"/>
      <c r="AV736" s="53"/>
      <c r="AW736" s="53"/>
      <c r="AX736" s="53"/>
      <c r="AY736" s="53"/>
      <c r="AZ736" s="53"/>
      <c r="BA736" s="53"/>
      <c r="BB736" s="53"/>
      <c r="BC736" s="53"/>
      <c r="BD736" s="53"/>
      <c r="BE736" s="53"/>
      <c r="BF736" s="53"/>
      <c r="BG736" s="53"/>
      <c r="BH736" s="53"/>
      <c r="BI736" s="53"/>
      <c r="BJ736" s="53"/>
      <c r="BK736" s="53"/>
    </row>
    <row r="737" ht="12.75" customHeight="1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  <c r="AB737" s="53"/>
      <c r="AC737" s="53"/>
      <c r="AD737" s="53"/>
      <c r="AE737" s="53"/>
      <c r="AF737" s="53"/>
      <c r="AG737" s="53"/>
      <c r="AH737" s="53"/>
      <c r="AI737" s="53"/>
      <c r="AJ737" s="53"/>
      <c r="AK737" s="53"/>
      <c r="AL737" s="53"/>
      <c r="AM737" s="53"/>
      <c r="AN737" s="53"/>
      <c r="AO737" s="53"/>
      <c r="AP737" s="53"/>
      <c r="AQ737" s="53"/>
      <c r="AR737" s="53"/>
      <c r="AS737" s="53"/>
      <c r="AT737" s="53"/>
      <c r="AU737" s="53"/>
      <c r="AV737" s="53"/>
      <c r="AW737" s="53"/>
      <c r="AX737" s="53"/>
      <c r="AY737" s="53"/>
      <c r="AZ737" s="53"/>
      <c r="BA737" s="53"/>
      <c r="BB737" s="53"/>
      <c r="BC737" s="53"/>
      <c r="BD737" s="53"/>
      <c r="BE737" s="53"/>
      <c r="BF737" s="53"/>
      <c r="BG737" s="53"/>
      <c r="BH737" s="53"/>
      <c r="BI737" s="53"/>
      <c r="BJ737" s="53"/>
      <c r="BK737" s="53"/>
    </row>
    <row r="738" ht="12.75" customHeight="1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  <c r="AB738" s="53"/>
      <c r="AC738" s="53"/>
      <c r="AD738" s="53"/>
      <c r="AE738" s="53"/>
      <c r="AF738" s="53"/>
      <c r="AG738" s="53"/>
      <c r="AH738" s="53"/>
      <c r="AI738" s="53"/>
      <c r="AJ738" s="53"/>
      <c r="AK738" s="53"/>
      <c r="AL738" s="53"/>
      <c r="AM738" s="53"/>
      <c r="AN738" s="53"/>
      <c r="AO738" s="53"/>
      <c r="AP738" s="53"/>
      <c r="AQ738" s="53"/>
      <c r="AR738" s="53"/>
      <c r="AS738" s="53"/>
      <c r="AT738" s="53"/>
      <c r="AU738" s="53"/>
      <c r="AV738" s="53"/>
      <c r="AW738" s="53"/>
      <c r="AX738" s="53"/>
      <c r="AY738" s="53"/>
      <c r="AZ738" s="53"/>
      <c r="BA738" s="53"/>
      <c r="BB738" s="53"/>
      <c r="BC738" s="53"/>
      <c r="BD738" s="53"/>
      <c r="BE738" s="53"/>
      <c r="BF738" s="53"/>
      <c r="BG738" s="53"/>
      <c r="BH738" s="53"/>
      <c r="BI738" s="53"/>
      <c r="BJ738" s="53"/>
      <c r="BK738" s="53"/>
    </row>
    <row r="739" ht="12.75" customHeight="1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  <c r="AB739" s="53"/>
      <c r="AC739" s="53"/>
      <c r="AD739" s="53"/>
      <c r="AE739" s="53"/>
      <c r="AF739" s="53"/>
      <c r="AG739" s="53"/>
      <c r="AH739" s="53"/>
      <c r="AI739" s="53"/>
      <c r="AJ739" s="53"/>
      <c r="AK739" s="53"/>
      <c r="AL739" s="53"/>
      <c r="AM739" s="53"/>
      <c r="AN739" s="53"/>
      <c r="AO739" s="53"/>
      <c r="AP739" s="53"/>
      <c r="AQ739" s="53"/>
      <c r="AR739" s="53"/>
      <c r="AS739" s="53"/>
      <c r="AT739" s="53"/>
      <c r="AU739" s="53"/>
      <c r="AV739" s="53"/>
      <c r="AW739" s="53"/>
      <c r="AX739" s="53"/>
      <c r="AY739" s="53"/>
      <c r="AZ739" s="53"/>
      <c r="BA739" s="53"/>
      <c r="BB739" s="53"/>
      <c r="BC739" s="53"/>
      <c r="BD739" s="53"/>
      <c r="BE739" s="53"/>
      <c r="BF739" s="53"/>
      <c r="BG739" s="53"/>
      <c r="BH739" s="53"/>
      <c r="BI739" s="53"/>
      <c r="BJ739" s="53"/>
      <c r="BK739" s="53"/>
    </row>
    <row r="740" ht="12.75" customHeight="1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  <c r="AB740" s="53"/>
      <c r="AC740" s="53"/>
      <c r="AD740" s="53"/>
      <c r="AE740" s="53"/>
      <c r="AF740" s="53"/>
      <c r="AG740" s="53"/>
      <c r="AH740" s="53"/>
      <c r="AI740" s="53"/>
      <c r="AJ740" s="53"/>
      <c r="AK740" s="53"/>
      <c r="AL740" s="53"/>
      <c r="AM740" s="53"/>
      <c r="AN740" s="53"/>
      <c r="AO740" s="53"/>
      <c r="AP740" s="53"/>
      <c r="AQ740" s="53"/>
      <c r="AR740" s="53"/>
      <c r="AS740" s="53"/>
      <c r="AT740" s="53"/>
      <c r="AU740" s="53"/>
      <c r="AV740" s="53"/>
      <c r="AW740" s="53"/>
      <c r="AX740" s="53"/>
      <c r="AY740" s="53"/>
      <c r="AZ740" s="53"/>
      <c r="BA740" s="53"/>
      <c r="BB740" s="53"/>
      <c r="BC740" s="53"/>
      <c r="BD740" s="53"/>
      <c r="BE740" s="53"/>
      <c r="BF740" s="53"/>
      <c r="BG740" s="53"/>
      <c r="BH740" s="53"/>
      <c r="BI740" s="53"/>
      <c r="BJ740" s="53"/>
      <c r="BK740" s="53"/>
    </row>
    <row r="741" ht="12.75" customHeight="1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  <c r="AB741" s="53"/>
      <c r="AC741" s="53"/>
      <c r="AD741" s="53"/>
      <c r="AE741" s="53"/>
      <c r="AF741" s="53"/>
      <c r="AG741" s="53"/>
      <c r="AH741" s="53"/>
      <c r="AI741" s="53"/>
      <c r="AJ741" s="53"/>
      <c r="AK741" s="53"/>
      <c r="AL741" s="53"/>
      <c r="AM741" s="53"/>
      <c r="AN741" s="53"/>
      <c r="AO741" s="53"/>
      <c r="AP741" s="53"/>
      <c r="AQ741" s="53"/>
      <c r="AR741" s="53"/>
      <c r="AS741" s="53"/>
      <c r="AT741" s="53"/>
      <c r="AU741" s="53"/>
      <c r="AV741" s="53"/>
      <c r="AW741" s="53"/>
      <c r="AX741" s="53"/>
      <c r="AY741" s="53"/>
      <c r="AZ741" s="53"/>
      <c r="BA741" s="53"/>
      <c r="BB741" s="53"/>
      <c r="BC741" s="53"/>
      <c r="BD741" s="53"/>
      <c r="BE741" s="53"/>
      <c r="BF741" s="53"/>
      <c r="BG741" s="53"/>
      <c r="BH741" s="53"/>
      <c r="BI741" s="53"/>
      <c r="BJ741" s="53"/>
      <c r="BK741" s="53"/>
    </row>
    <row r="742" ht="12.75" customHeight="1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  <c r="AB742" s="53"/>
      <c r="AC742" s="53"/>
      <c r="AD742" s="53"/>
      <c r="AE742" s="53"/>
      <c r="AF742" s="53"/>
      <c r="AG742" s="53"/>
      <c r="AH742" s="53"/>
      <c r="AI742" s="53"/>
      <c r="AJ742" s="53"/>
      <c r="AK742" s="53"/>
      <c r="AL742" s="53"/>
      <c r="AM742" s="53"/>
      <c r="AN742" s="53"/>
      <c r="AO742" s="53"/>
      <c r="AP742" s="53"/>
      <c r="AQ742" s="53"/>
      <c r="AR742" s="53"/>
      <c r="AS742" s="53"/>
      <c r="AT742" s="53"/>
      <c r="AU742" s="53"/>
      <c r="AV742" s="53"/>
      <c r="AW742" s="53"/>
      <c r="AX742" s="53"/>
      <c r="AY742" s="53"/>
      <c r="AZ742" s="53"/>
      <c r="BA742" s="53"/>
      <c r="BB742" s="53"/>
      <c r="BC742" s="53"/>
      <c r="BD742" s="53"/>
      <c r="BE742" s="53"/>
      <c r="BF742" s="53"/>
      <c r="BG742" s="53"/>
      <c r="BH742" s="53"/>
      <c r="BI742" s="53"/>
      <c r="BJ742" s="53"/>
      <c r="BK742" s="53"/>
    </row>
    <row r="743" ht="12.75" customHeight="1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  <c r="AB743" s="53"/>
      <c r="AC743" s="53"/>
      <c r="AD743" s="53"/>
      <c r="AE743" s="53"/>
      <c r="AF743" s="53"/>
      <c r="AG743" s="53"/>
      <c r="AH743" s="53"/>
      <c r="AI743" s="53"/>
      <c r="AJ743" s="53"/>
      <c r="AK743" s="53"/>
      <c r="AL743" s="53"/>
      <c r="AM743" s="53"/>
      <c r="AN743" s="53"/>
      <c r="AO743" s="53"/>
      <c r="AP743" s="53"/>
      <c r="AQ743" s="53"/>
      <c r="AR743" s="53"/>
      <c r="AS743" s="53"/>
      <c r="AT743" s="53"/>
      <c r="AU743" s="53"/>
      <c r="AV743" s="53"/>
      <c r="AW743" s="53"/>
      <c r="AX743" s="53"/>
      <c r="AY743" s="53"/>
      <c r="AZ743" s="53"/>
      <c r="BA743" s="53"/>
      <c r="BB743" s="53"/>
      <c r="BC743" s="53"/>
      <c r="BD743" s="53"/>
      <c r="BE743" s="53"/>
      <c r="BF743" s="53"/>
      <c r="BG743" s="53"/>
      <c r="BH743" s="53"/>
      <c r="BI743" s="53"/>
      <c r="BJ743" s="53"/>
      <c r="BK743" s="53"/>
    </row>
    <row r="744" ht="12.75" customHeight="1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  <c r="AB744" s="53"/>
      <c r="AC744" s="53"/>
      <c r="AD744" s="53"/>
      <c r="AE744" s="53"/>
      <c r="AF744" s="53"/>
      <c r="AG744" s="53"/>
      <c r="AH744" s="53"/>
      <c r="AI744" s="53"/>
      <c r="AJ744" s="53"/>
      <c r="AK744" s="53"/>
      <c r="AL744" s="53"/>
      <c r="AM744" s="53"/>
      <c r="AN744" s="53"/>
      <c r="AO744" s="53"/>
      <c r="AP744" s="53"/>
      <c r="AQ744" s="53"/>
      <c r="AR744" s="53"/>
      <c r="AS744" s="53"/>
      <c r="AT744" s="53"/>
      <c r="AU744" s="53"/>
      <c r="AV744" s="53"/>
      <c r="AW744" s="53"/>
      <c r="AX744" s="53"/>
      <c r="AY744" s="53"/>
      <c r="AZ744" s="53"/>
      <c r="BA744" s="53"/>
      <c r="BB744" s="53"/>
      <c r="BC744" s="53"/>
      <c r="BD744" s="53"/>
      <c r="BE744" s="53"/>
      <c r="BF744" s="53"/>
      <c r="BG744" s="53"/>
      <c r="BH744" s="53"/>
      <c r="BI744" s="53"/>
      <c r="BJ744" s="53"/>
      <c r="BK744" s="53"/>
    </row>
    <row r="745" ht="12.75" customHeight="1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  <c r="AB745" s="53"/>
      <c r="AC745" s="53"/>
      <c r="AD745" s="53"/>
      <c r="AE745" s="53"/>
      <c r="AF745" s="53"/>
      <c r="AG745" s="53"/>
      <c r="AH745" s="53"/>
      <c r="AI745" s="53"/>
      <c r="AJ745" s="53"/>
      <c r="AK745" s="53"/>
      <c r="AL745" s="53"/>
      <c r="AM745" s="53"/>
      <c r="AN745" s="53"/>
      <c r="AO745" s="53"/>
      <c r="AP745" s="53"/>
      <c r="AQ745" s="53"/>
      <c r="AR745" s="53"/>
      <c r="AS745" s="53"/>
      <c r="AT745" s="53"/>
      <c r="AU745" s="53"/>
      <c r="AV745" s="53"/>
      <c r="AW745" s="53"/>
      <c r="AX745" s="53"/>
      <c r="AY745" s="53"/>
      <c r="AZ745" s="53"/>
      <c r="BA745" s="53"/>
      <c r="BB745" s="53"/>
      <c r="BC745" s="53"/>
      <c r="BD745" s="53"/>
      <c r="BE745" s="53"/>
      <c r="BF745" s="53"/>
      <c r="BG745" s="53"/>
      <c r="BH745" s="53"/>
      <c r="BI745" s="53"/>
      <c r="BJ745" s="53"/>
      <c r="BK745" s="53"/>
    </row>
    <row r="746" ht="12.75" customHeight="1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  <c r="AA746" s="53"/>
      <c r="AB746" s="53"/>
      <c r="AC746" s="53"/>
      <c r="AD746" s="53"/>
      <c r="AE746" s="53"/>
      <c r="AF746" s="53"/>
      <c r="AG746" s="53"/>
      <c r="AH746" s="53"/>
      <c r="AI746" s="53"/>
      <c r="AJ746" s="53"/>
      <c r="AK746" s="53"/>
      <c r="AL746" s="53"/>
      <c r="AM746" s="53"/>
      <c r="AN746" s="53"/>
      <c r="AO746" s="53"/>
      <c r="AP746" s="53"/>
      <c r="AQ746" s="53"/>
      <c r="AR746" s="53"/>
      <c r="AS746" s="53"/>
      <c r="AT746" s="53"/>
      <c r="AU746" s="53"/>
      <c r="AV746" s="53"/>
      <c r="AW746" s="53"/>
      <c r="AX746" s="53"/>
      <c r="AY746" s="53"/>
      <c r="AZ746" s="53"/>
      <c r="BA746" s="53"/>
      <c r="BB746" s="53"/>
      <c r="BC746" s="53"/>
      <c r="BD746" s="53"/>
      <c r="BE746" s="53"/>
      <c r="BF746" s="53"/>
      <c r="BG746" s="53"/>
      <c r="BH746" s="53"/>
      <c r="BI746" s="53"/>
      <c r="BJ746" s="53"/>
      <c r="BK746" s="53"/>
    </row>
    <row r="747" ht="12.75" customHeight="1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  <c r="AA747" s="53"/>
      <c r="AB747" s="53"/>
      <c r="AC747" s="53"/>
      <c r="AD747" s="53"/>
      <c r="AE747" s="53"/>
      <c r="AF747" s="53"/>
      <c r="AG747" s="53"/>
      <c r="AH747" s="53"/>
      <c r="AI747" s="53"/>
      <c r="AJ747" s="53"/>
      <c r="AK747" s="53"/>
      <c r="AL747" s="53"/>
      <c r="AM747" s="53"/>
      <c r="AN747" s="53"/>
      <c r="AO747" s="53"/>
      <c r="AP747" s="53"/>
      <c r="AQ747" s="53"/>
      <c r="AR747" s="53"/>
      <c r="AS747" s="53"/>
      <c r="AT747" s="53"/>
      <c r="AU747" s="53"/>
      <c r="AV747" s="53"/>
      <c r="AW747" s="53"/>
      <c r="AX747" s="53"/>
      <c r="AY747" s="53"/>
      <c r="AZ747" s="53"/>
      <c r="BA747" s="53"/>
      <c r="BB747" s="53"/>
      <c r="BC747" s="53"/>
      <c r="BD747" s="53"/>
      <c r="BE747" s="53"/>
      <c r="BF747" s="53"/>
      <c r="BG747" s="53"/>
      <c r="BH747" s="53"/>
      <c r="BI747" s="53"/>
      <c r="BJ747" s="53"/>
      <c r="BK747" s="53"/>
    </row>
    <row r="748" ht="12.75" customHeight="1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  <c r="AB748" s="53"/>
      <c r="AC748" s="53"/>
      <c r="AD748" s="53"/>
      <c r="AE748" s="53"/>
      <c r="AF748" s="53"/>
      <c r="AG748" s="53"/>
      <c r="AH748" s="53"/>
      <c r="AI748" s="53"/>
      <c r="AJ748" s="53"/>
      <c r="AK748" s="53"/>
      <c r="AL748" s="53"/>
      <c r="AM748" s="53"/>
      <c r="AN748" s="53"/>
      <c r="AO748" s="53"/>
      <c r="AP748" s="53"/>
      <c r="AQ748" s="53"/>
      <c r="AR748" s="53"/>
      <c r="AS748" s="53"/>
      <c r="AT748" s="53"/>
      <c r="AU748" s="53"/>
      <c r="AV748" s="53"/>
      <c r="AW748" s="53"/>
      <c r="AX748" s="53"/>
      <c r="AY748" s="53"/>
      <c r="AZ748" s="53"/>
      <c r="BA748" s="53"/>
      <c r="BB748" s="53"/>
      <c r="BC748" s="53"/>
      <c r="BD748" s="53"/>
      <c r="BE748" s="53"/>
      <c r="BF748" s="53"/>
      <c r="BG748" s="53"/>
      <c r="BH748" s="53"/>
      <c r="BI748" s="53"/>
      <c r="BJ748" s="53"/>
      <c r="BK748" s="53"/>
    </row>
    <row r="749" ht="12.75" customHeight="1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3"/>
      <c r="AD749" s="53"/>
      <c r="AE749" s="53"/>
      <c r="AF749" s="53"/>
      <c r="AG749" s="53"/>
      <c r="AH749" s="53"/>
      <c r="AI749" s="53"/>
      <c r="AJ749" s="53"/>
      <c r="AK749" s="53"/>
      <c r="AL749" s="53"/>
      <c r="AM749" s="53"/>
      <c r="AN749" s="53"/>
      <c r="AO749" s="53"/>
      <c r="AP749" s="53"/>
      <c r="AQ749" s="53"/>
      <c r="AR749" s="53"/>
      <c r="AS749" s="53"/>
      <c r="AT749" s="53"/>
      <c r="AU749" s="53"/>
      <c r="AV749" s="53"/>
      <c r="AW749" s="53"/>
      <c r="AX749" s="53"/>
      <c r="AY749" s="53"/>
      <c r="AZ749" s="53"/>
      <c r="BA749" s="53"/>
      <c r="BB749" s="53"/>
      <c r="BC749" s="53"/>
      <c r="BD749" s="53"/>
      <c r="BE749" s="53"/>
      <c r="BF749" s="53"/>
      <c r="BG749" s="53"/>
      <c r="BH749" s="53"/>
      <c r="BI749" s="53"/>
      <c r="BJ749" s="53"/>
      <c r="BK749" s="53"/>
    </row>
    <row r="750" ht="12.75" customHeight="1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3"/>
      <c r="AD750" s="53"/>
      <c r="AE750" s="53"/>
      <c r="AF750" s="53"/>
      <c r="AG750" s="53"/>
      <c r="AH750" s="53"/>
      <c r="AI750" s="53"/>
      <c r="AJ750" s="53"/>
      <c r="AK750" s="53"/>
      <c r="AL750" s="53"/>
      <c r="AM750" s="53"/>
      <c r="AN750" s="53"/>
      <c r="AO750" s="53"/>
      <c r="AP750" s="53"/>
      <c r="AQ750" s="53"/>
      <c r="AR750" s="53"/>
      <c r="AS750" s="53"/>
      <c r="AT750" s="53"/>
      <c r="AU750" s="53"/>
      <c r="AV750" s="53"/>
      <c r="AW750" s="53"/>
      <c r="AX750" s="53"/>
      <c r="AY750" s="53"/>
      <c r="AZ750" s="53"/>
      <c r="BA750" s="53"/>
      <c r="BB750" s="53"/>
      <c r="BC750" s="53"/>
      <c r="BD750" s="53"/>
      <c r="BE750" s="53"/>
      <c r="BF750" s="53"/>
      <c r="BG750" s="53"/>
      <c r="BH750" s="53"/>
      <c r="BI750" s="53"/>
      <c r="BJ750" s="53"/>
      <c r="BK750" s="53"/>
    </row>
    <row r="751" ht="12.75" customHeight="1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  <c r="AB751" s="53"/>
      <c r="AC751" s="53"/>
      <c r="AD751" s="53"/>
      <c r="AE751" s="53"/>
      <c r="AF751" s="53"/>
      <c r="AG751" s="53"/>
      <c r="AH751" s="53"/>
      <c r="AI751" s="53"/>
      <c r="AJ751" s="53"/>
      <c r="AK751" s="53"/>
      <c r="AL751" s="53"/>
      <c r="AM751" s="53"/>
      <c r="AN751" s="53"/>
      <c r="AO751" s="53"/>
      <c r="AP751" s="53"/>
      <c r="AQ751" s="53"/>
      <c r="AR751" s="53"/>
      <c r="AS751" s="53"/>
      <c r="AT751" s="53"/>
      <c r="AU751" s="53"/>
      <c r="AV751" s="53"/>
      <c r="AW751" s="53"/>
      <c r="AX751" s="53"/>
      <c r="AY751" s="53"/>
      <c r="AZ751" s="53"/>
      <c r="BA751" s="53"/>
      <c r="BB751" s="53"/>
      <c r="BC751" s="53"/>
      <c r="BD751" s="53"/>
      <c r="BE751" s="53"/>
      <c r="BF751" s="53"/>
      <c r="BG751" s="53"/>
      <c r="BH751" s="53"/>
      <c r="BI751" s="53"/>
      <c r="BJ751" s="53"/>
      <c r="BK751" s="53"/>
    </row>
    <row r="752" ht="12.75" customHeight="1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  <c r="AB752" s="53"/>
      <c r="AC752" s="53"/>
      <c r="AD752" s="53"/>
      <c r="AE752" s="53"/>
      <c r="AF752" s="53"/>
      <c r="AG752" s="53"/>
      <c r="AH752" s="53"/>
      <c r="AI752" s="53"/>
      <c r="AJ752" s="53"/>
      <c r="AK752" s="53"/>
      <c r="AL752" s="53"/>
      <c r="AM752" s="53"/>
      <c r="AN752" s="53"/>
      <c r="AO752" s="53"/>
      <c r="AP752" s="53"/>
      <c r="AQ752" s="53"/>
      <c r="AR752" s="53"/>
      <c r="AS752" s="53"/>
      <c r="AT752" s="53"/>
      <c r="AU752" s="53"/>
      <c r="AV752" s="53"/>
      <c r="AW752" s="53"/>
      <c r="AX752" s="53"/>
      <c r="AY752" s="53"/>
      <c r="AZ752" s="53"/>
      <c r="BA752" s="53"/>
      <c r="BB752" s="53"/>
      <c r="BC752" s="53"/>
      <c r="BD752" s="53"/>
      <c r="BE752" s="53"/>
      <c r="BF752" s="53"/>
      <c r="BG752" s="53"/>
      <c r="BH752" s="53"/>
      <c r="BI752" s="53"/>
      <c r="BJ752" s="53"/>
      <c r="BK752" s="53"/>
    </row>
    <row r="753" ht="12.75" customHeight="1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  <c r="AB753" s="53"/>
      <c r="AC753" s="53"/>
      <c r="AD753" s="53"/>
      <c r="AE753" s="53"/>
      <c r="AF753" s="53"/>
      <c r="AG753" s="53"/>
      <c r="AH753" s="53"/>
      <c r="AI753" s="53"/>
      <c r="AJ753" s="53"/>
      <c r="AK753" s="53"/>
      <c r="AL753" s="53"/>
      <c r="AM753" s="53"/>
      <c r="AN753" s="53"/>
      <c r="AO753" s="53"/>
      <c r="AP753" s="53"/>
      <c r="AQ753" s="53"/>
      <c r="AR753" s="53"/>
      <c r="AS753" s="53"/>
      <c r="AT753" s="53"/>
      <c r="AU753" s="53"/>
      <c r="AV753" s="53"/>
      <c r="AW753" s="53"/>
      <c r="AX753" s="53"/>
      <c r="AY753" s="53"/>
      <c r="AZ753" s="53"/>
      <c r="BA753" s="53"/>
      <c r="BB753" s="53"/>
      <c r="BC753" s="53"/>
      <c r="BD753" s="53"/>
      <c r="BE753" s="53"/>
      <c r="BF753" s="53"/>
      <c r="BG753" s="53"/>
      <c r="BH753" s="53"/>
      <c r="BI753" s="53"/>
      <c r="BJ753" s="53"/>
      <c r="BK753" s="53"/>
    </row>
    <row r="754" ht="12.75" customHeight="1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3"/>
      <c r="AD754" s="53"/>
      <c r="AE754" s="53"/>
      <c r="AF754" s="53"/>
      <c r="AG754" s="53"/>
      <c r="AH754" s="53"/>
      <c r="AI754" s="53"/>
      <c r="AJ754" s="53"/>
      <c r="AK754" s="53"/>
      <c r="AL754" s="53"/>
      <c r="AM754" s="53"/>
      <c r="AN754" s="53"/>
      <c r="AO754" s="53"/>
      <c r="AP754" s="53"/>
      <c r="AQ754" s="53"/>
      <c r="AR754" s="53"/>
      <c r="AS754" s="53"/>
      <c r="AT754" s="53"/>
      <c r="AU754" s="53"/>
      <c r="AV754" s="53"/>
      <c r="AW754" s="53"/>
      <c r="AX754" s="53"/>
      <c r="AY754" s="53"/>
      <c r="AZ754" s="53"/>
      <c r="BA754" s="53"/>
      <c r="BB754" s="53"/>
      <c r="BC754" s="53"/>
      <c r="BD754" s="53"/>
      <c r="BE754" s="53"/>
      <c r="BF754" s="53"/>
      <c r="BG754" s="53"/>
      <c r="BH754" s="53"/>
      <c r="BI754" s="53"/>
      <c r="BJ754" s="53"/>
      <c r="BK754" s="53"/>
    </row>
    <row r="755" ht="12.75" customHeight="1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  <c r="AD755" s="53"/>
      <c r="AE755" s="53"/>
      <c r="AF755" s="53"/>
      <c r="AG755" s="53"/>
      <c r="AH755" s="53"/>
      <c r="AI755" s="53"/>
      <c r="AJ755" s="53"/>
      <c r="AK755" s="53"/>
      <c r="AL755" s="53"/>
      <c r="AM755" s="53"/>
      <c r="AN755" s="53"/>
      <c r="AO755" s="53"/>
      <c r="AP755" s="53"/>
      <c r="AQ755" s="53"/>
      <c r="AR755" s="53"/>
      <c r="AS755" s="53"/>
      <c r="AT755" s="53"/>
      <c r="AU755" s="53"/>
      <c r="AV755" s="53"/>
      <c r="AW755" s="53"/>
      <c r="AX755" s="53"/>
      <c r="AY755" s="53"/>
      <c r="AZ755" s="53"/>
      <c r="BA755" s="53"/>
      <c r="BB755" s="53"/>
      <c r="BC755" s="53"/>
      <c r="BD755" s="53"/>
      <c r="BE755" s="53"/>
      <c r="BF755" s="53"/>
      <c r="BG755" s="53"/>
      <c r="BH755" s="53"/>
      <c r="BI755" s="53"/>
      <c r="BJ755" s="53"/>
      <c r="BK755" s="53"/>
    </row>
    <row r="756" ht="12.75" customHeight="1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  <c r="AB756" s="53"/>
      <c r="AC756" s="53"/>
      <c r="AD756" s="53"/>
      <c r="AE756" s="53"/>
      <c r="AF756" s="53"/>
      <c r="AG756" s="53"/>
      <c r="AH756" s="53"/>
      <c r="AI756" s="53"/>
      <c r="AJ756" s="53"/>
      <c r="AK756" s="53"/>
      <c r="AL756" s="53"/>
      <c r="AM756" s="53"/>
      <c r="AN756" s="53"/>
      <c r="AO756" s="53"/>
      <c r="AP756" s="53"/>
      <c r="AQ756" s="53"/>
      <c r="AR756" s="53"/>
      <c r="AS756" s="53"/>
      <c r="AT756" s="53"/>
      <c r="AU756" s="53"/>
      <c r="AV756" s="53"/>
      <c r="AW756" s="53"/>
      <c r="AX756" s="53"/>
      <c r="AY756" s="53"/>
      <c r="AZ756" s="53"/>
      <c r="BA756" s="53"/>
      <c r="BB756" s="53"/>
      <c r="BC756" s="53"/>
      <c r="BD756" s="53"/>
      <c r="BE756" s="53"/>
      <c r="BF756" s="53"/>
      <c r="BG756" s="53"/>
      <c r="BH756" s="53"/>
      <c r="BI756" s="53"/>
      <c r="BJ756" s="53"/>
      <c r="BK756" s="53"/>
    </row>
    <row r="757" ht="12.75" customHeight="1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  <c r="AB757" s="53"/>
      <c r="AC757" s="53"/>
      <c r="AD757" s="53"/>
      <c r="AE757" s="53"/>
      <c r="AF757" s="53"/>
      <c r="AG757" s="53"/>
      <c r="AH757" s="53"/>
      <c r="AI757" s="53"/>
      <c r="AJ757" s="53"/>
      <c r="AK757" s="53"/>
      <c r="AL757" s="53"/>
      <c r="AM757" s="53"/>
      <c r="AN757" s="53"/>
      <c r="AO757" s="53"/>
      <c r="AP757" s="53"/>
      <c r="AQ757" s="53"/>
      <c r="AR757" s="53"/>
      <c r="AS757" s="53"/>
      <c r="AT757" s="53"/>
      <c r="AU757" s="53"/>
      <c r="AV757" s="53"/>
      <c r="AW757" s="53"/>
      <c r="AX757" s="53"/>
      <c r="AY757" s="53"/>
      <c r="AZ757" s="53"/>
      <c r="BA757" s="53"/>
      <c r="BB757" s="53"/>
      <c r="BC757" s="53"/>
      <c r="BD757" s="53"/>
      <c r="BE757" s="53"/>
      <c r="BF757" s="53"/>
      <c r="BG757" s="53"/>
      <c r="BH757" s="53"/>
      <c r="BI757" s="53"/>
      <c r="BJ757" s="53"/>
      <c r="BK757" s="53"/>
    </row>
    <row r="758" ht="12.75" customHeight="1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  <c r="AB758" s="53"/>
      <c r="AC758" s="53"/>
      <c r="AD758" s="53"/>
      <c r="AE758" s="53"/>
      <c r="AF758" s="53"/>
      <c r="AG758" s="53"/>
      <c r="AH758" s="53"/>
      <c r="AI758" s="53"/>
      <c r="AJ758" s="53"/>
      <c r="AK758" s="53"/>
      <c r="AL758" s="53"/>
      <c r="AM758" s="53"/>
      <c r="AN758" s="53"/>
      <c r="AO758" s="53"/>
      <c r="AP758" s="53"/>
      <c r="AQ758" s="53"/>
      <c r="AR758" s="53"/>
      <c r="AS758" s="53"/>
      <c r="AT758" s="53"/>
      <c r="AU758" s="53"/>
      <c r="AV758" s="53"/>
      <c r="AW758" s="53"/>
      <c r="AX758" s="53"/>
      <c r="AY758" s="53"/>
      <c r="AZ758" s="53"/>
      <c r="BA758" s="53"/>
      <c r="BB758" s="53"/>
      <c r="BC758" s="53"/>
      <c r="BD758" s="53"/>
      <c r="BE758" s="53"/>
      <c r="BF758" s="53"/>
      <c r="BG758" s="53"/>
      <c r="BH758" s="53"/>
      <c r="BI758" s="53"/>
      <c r="BJ758" s="53"/>
      <c r="BK758" s="53"/>
    </row>
    <row r="759" ht="12.75" customHeight="1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  <c r="AB759" s="53"/>
      <c r="AC759" s="53"/>
      <c r="AD759" s="53"/>
      <c r="AE759" s="53"/>
      <c r="AF759" s="53"/>
      <c r="AG759" s="53"/>
      <c r="AH759" s="53"/>
      <c r="AI759" s="53"/>
      <c r="AJ759" s="53"/>
      <c r="AK759" s="53"/>
      <c r="AL759" s="53"/>
      <c r="AM759" s="53"/>
      <c r="AN759" s="53"/>
      <c r="AO759" s="53"/>
      <c r="AP759" s="53"/>
      <c r="AQ759" s="53"/>
      <c r="AR759" s="53"/>
      <c r="AS759" s="53"/>
      <c r="AT759" s="53"/>
      <c r="AU759" s="53"/>
      <c r="AV759" s="53"/>
      <c r="AW759" s="53"/>
      <c r="AX759" s="53"/>
      <c r="AY759" s="53"/>
      <c r="AZ759" s="53"/>
      <c r="BA759" s="53"/>
      <c r="BB759" s="53"/>
      <c r="BC759" s="53"/>
      <c r="BD759" s="53"/>
      <c r="BE759" s="53"/>
      <c r="BF759" s="53"/>
      <c r="BG759" s="53"/>
      <c r="BH759" s="53"/>
      <c r="BI759" s="53"/>
      <c r="BJ759" s="53"/>
      <c r="BK759" s="53"/>
    </row>
    <row r="760" ht="12.75" customHeight="1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  <c r="AB760" s="53"/>
      <c r="AC760" s="53"/>
      <c r="AD760" s="53"/>
      <c r="AE760" s="53"/>
      <c r="AF760" s="53"/>
      <c r="AG760" s="53"/>
      <c r="AH760" s="53"/>
      <c r="AI760" s="53"/>
      <c r="AJ760" s="53"/>
      <c r="AK760" s="53"/>
      <c r="AL760" s="53"/>
      <c r="AM760" s="53"/>
      <c r="AN760" s="53"/>
      <c r="AO760" s="53"/>
      <c r="AP760" s="53"/>
      <c r="AQ760" s="53"/>
      <c r="AR760" s="53"/>
      <c r="AS760" s="53"/>
      <c r="AT760" s="53"/>
      <c r="AU760" s="53"/>
      <c r="AV760" s="53"/>
      <c r="AW760" s="53"/>
      <c r="AX760" s="53"/>
      <c r="AY760" s="53"/>
      <c r="AZ760" s="53"/>
      <c r="BA760" s="53"/>
      <c r="BB760" s="53"/>
      <c r="BC760" s="53"/>
      <c r="BD760" s="53"/>
      <c r="BE760" s="53"/>
      <c r="BF760" s="53"/>
      <c r="BG760" s="53"/>
      <c r="BH760" s="53"/>
      <c r="BI760" s="53"/>
      <c r="BJ760" s="53"/>
      <c r="BK760" s="53"/>
    </row>
    <row r="761" ht="12.75" customHeight="1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  <c r="AB761" s="53"/>
      <c r="AC761" s="53"/>
      <c r="AD761" s="53"/>
      <c r="AE761" s="53"/>
      <c r="AF761" s="53"/>
      <c r="AG761" s="53"/>
      <c r="AH761" s="53"/>
      <c r="AI761" s="53"/>
      <c r="AJ761" s="53"/>
      <c r="AK761" s="53"/>
      <c r="AL761" s="53"/>
      <c r="AM761" s="53"/>
      <c r="AN761" s="53"/>
      <c r="AO761" s="53"/>
      <c r="AP761" s="53"/>
      <c r="AQ761" s="53"/>
      <c r="AR761" s="53"/>
      <c r="AS761" s="53"/>
      <c r="AT761" s="53"/>
      <c r="AU761" s="53"/>
      <c r="AV761" s="53"/>
      <c r="AW761" s="53"/>
      <c r="AX761" s="53"/>
      <c r="AY761" s="53"/>
      <c r="AZ761" s="53"/>
      <c r="BA761" s="53"/>
      <c r="BB761" s="53"/>
      <c r="BC761" s="53"/>
      <c r="BD761" s="53"/>
      <c r="BE761" s="53"/>
      <c r="BF761" s="53"/>
      <c r="BG761" s="53"/>
      <c r="BH761" s="53"/>
      <c r="BI761" s="53"/>
      <c r="BJ761" s="53"/>
      <c r="BK761" s="53"/>
    </row>
    <row r="762" ht="12.75" customHeight="1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3"/>
      <c r="AD762" s="53"/>
      <c r="AE762" s="53"/>
      <c r="AF762" s="53"/>
      <c r="AG762" s="53"/>
      <c r="AH762" s="53"/>
      <c r="AI762" s="53"/>
      <c r="AJ762" s="53"/>
      <c r="AK762" s="53"/>
      <c r="AL762" s="53"/>
      <c r="AM762" s="53"/>
      <c r="AN762" s="53"/>
      <c r="AO762" s="53"/>
      <c r="AP762" s="53"/>
      <c r="AQ762" s="53"/>
      <c r="AR762" s="53"/>
      <c r="AS762" s="53"/>
      <c r="AT762" s="53"/>
      <c r="AU762" s="53"/>
      <c r="AV762" s="53"/>
      <c r="AW762" s="53"/>
      <c r="AX762" s="53"/>
      <c r="AY762" s="53"/>
      <c r="AZ762" s="53"/>
      <c r="BA762" s="53"/>
      <c r="BB762" s="53"/>
      <c r="BC762" s="53"/>
      <c r="BD762" s="53"/>
      <c r="BE762" s="53"/>
      <c r="BF762" s="53"/>
      <c r="BG762" s="53"/>
      <c r="BH762" s="53"/>
      <c r="BI762" s="53"/>
      <c r="BJ762" s="53"/>
      <c r="BK762" s="53"/>
    </row>
    <row r="763" ht="12.75" customHeight="1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  <c r="AD763" s="53"/>
      <c r="AE763" s="53"/>
      <c r="AF763" s="53"/>
      <c r="AG763" s="53"/>
      <c r="AH763" s="53"/>
      <c r="AI763" s="53"/>
      <c r="AJ763" s="53"/>
      <c r="AK763" s="53"/>
      <c r="AL763" s="53"/>
      <c r="AM763" s="53"/>
      <c r="AN763" s="53"/>
      <c r="AO763" s="53"/>
      <c r="AP763" s="53"/>
      <c r="AQ763" s="53"/>
      <c r="AR763" s="53"/>
      <c r="AS763" s="53"/>
      <c r="AT763" s="53"/>
      <c r="AU763" s="53"/>
      <c r="AV763" s="53"/>
      <c r="AW763" s="53"/>
      <c r="AX763" s="53"/>
      <c r="AY763" s="53"/>
      <c r="AZ763" s="53"/>
      <c r="BA763" s="53"/>
      <c r="BB763" s="53"/>
      <c r="BC763" s="53"/>
      <c r="BD763" s="53"/>
      <c r="BE763" s="53"/>
      <c r="BF763" s="53"/>
      <c r="BG763" s="53"/>
      <c r="BH763" s="53"/>
      <c r="BI763" s="53"/>
      <c r="BJ763" s="53"/>
      <c r="BK763" s="53"/>
    </row>
    <row r="764" ht="12.75" customHeight="1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  <c r="AD764" s="53"/>
      <c r="AE764" s="53"/>
      <c r="AF764" s="53"/>
      <c r="AG764" s="53"/>
      <c r="AH764" s="53"/>
      <c r="AI764" s="53"/>
      <c r="AJ764" s="53"/>
      <c r="AK764" s="53"/>
      <c r="AL764" s="53"/>
      <c r="AM764" s="53"/>
      <c r="AN764" s="53"/>
      <c r="AO764" s="53"/>
      <c r="AP764" s="53"/>
      <c r="AQ764" s="53"/>
      <c r="AR764" s="53"/>
      <c r="AS764" s="53"/>
      <c r="AT764" s="53"/>
      <c r="AU764" s="53"/>
      <c r="AV764" s="53"/>
      <c r="AW764" s="53"/>
      <c r="AX764" s="53"/>
      <c r="AY764" s="53"/>
      <c r="AZ764" s="53"/>
      <c r="BA764" s="53"/>
      <c r="BB764" s="53"/>
      <c r="BC764" s="53"/>
      <c r="BD764" s="53"/>
      <c r="BE764" s="53"/>
      <c r="BF764" s="53"/>
      <c r="BG764" s="53"/>
      <c r="BH764" s="53"/>
      <c r="BI764" s="53"/>
      <c r="BJ764" s="53"/>
      <c r="BK764" s="53"/>
    </row>
    <row r="765" ht="12.75" customHeight="1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3"/>
      <c r="AH765" s="53"/>
      <c r="AI765" s="53"/>
      <c r="AJ765" s="53"/>
      <c r="AK765" s="53"/>
      <c r="AL765" s="53"/>
      <c r="AM765" s="53"/>
      <c r="AN765" s="53"/>
      <c r="AO765" s="53"/>
      <c r="AP765" s="53"/>
      <c r="AQ765" s="53"/>
      <c r="AR765" s="53"/>
      <c r="AS765" s="53"/>
      <c r="AT765" s="53"/>
      <c r="AU765" s="53"/>
      <c r="AV765" s="53"/>
      <c r="AW765" s="53"/>
      <c r="AX765" s="53"/>
      <c r="AY765" s="53"/>
      <c r="AZ765" s="53"/>
      <c r="BA765" s="53"/>
      <c r="BB765" s="53"/>
      <c r="BC765" s="53"/>
      <c r="BD765" s="53"/>
      <c r="BE765" s="53"/>
      <c r="BF765" s="53"/>
      <c r="BG765" s="53"/>
      <c r="BH765" s="53"/>
      <c r="BI765" s="53"/>
      <c r="BJ765" s="53"/>
      <c r="BK765" s="53"/>
    </row>
    <row r="766" ht="12.75" customHeight="1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  <c r="AE766" s="53"/>
      <c r="AF766" s="53"/>
      <c r="AG766" s="53"/>
      <c r="AH766" s="53"/>
      <c r="AI766" s="53"/>
      <c r="AJ766" s="53"/>
      <c r="AK766" s="53"/>
      <c r="AL766" s="53"/>
      <c r="AM766" s="53"/>
      <c r="AN766" s="53"/>
      <c r="AO766" s="53"/>
      <c r="AP766" s="53"/>
      <c r="AQ766" s="53"/>
      <c r="AR766" s="53"/>
      <c r="AS766" s="53"/>
      <c r="AT766" s="53"/>
      <c r="AU766" s="53"/>
      <c r="AV766" s="53"/>
      <c r="AW766" s="53"/>
      <c r="AX766" s="53"/>
      <c r="AY766" s="53"/>
      <c r="AZ766" s="53"/>
      <c r="BA766" s="53"/>
      <c r="BB766" s="53"/>
      <c r="BC766" s="53"/>
      <c r="BD766" s="53"/>
      <c r="BE766" s="53"/>
      <c r="BF766" s="53"/>
      <c r="BG766" s="53"/>
      <c r="BH766" s="53"/>
      <c r="BI766" s="53"/>
      <c r="BJ766" s="53"/>
      <c r="BK766" s="53"/>
    </row>
    <row r="767" ht="12.75" customHeight="1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3"/>
      <c r="AD767" s="53"/>
      <c r="AE767" s="53"/>
      <c r="AF767" s="53"/>
      <c r="AG767" s="53"/>
      <c r="AH767" s="53"/>
      <c r="AI767" s="53"/>
      <c r="AJ767" s="53"/>
      <c r="AK767" s="53"/>
      <c r="AL767" s="53"/>
      <c r="AM767" s="53"/>
      <c r="AN767" s="53"/>
      <c r="AO767" s="53"/>
      <c r="AP767" s="53"/>
      <c r="AQ767" s="53"/>
      <c r="AR767" s="53"/>
      <c r="AS767" s="53"/>
      <c r="AT767" s="53"/>
      <c r="AU767" s="53"/>
      <c r="AV767" s="53"/>
      <c r="AW767" s="53"/>
      <c r="AX767" s="53"/>
      <c r="AY767" s="53"/>
      <c r="AZ767" s="53"/>
      <c r="BA767" s="53"/>
      <c r="BB767" s="53"/>
      <c r="BC767" s="53"/>
      <c r="BD767" s="53"/>
      <c r="BE767" s="53"/>
      <c r="BF767" s="53"/>
      <c r="BG767" s="53"/>
      <c r="BH767" s="53"/>
      <c r="BI767" s="53"/>
      <c r="BJ767" s="53"/>
      <c r="BK767" s="53"/>
    </row>
    <row r="768" ht="12.75" customHeight="1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  <c r="AB768" s="53"/>
      <c r="AC768" s="53"/>
      <c r="AD768" s="53"/>
      <c r="AE768" s="53"/>
      <c r="AF768" s="53"/>
      <c r="AG768" s="53"/>
      <c r="AH768" s="53"/>
      <c r="AI768" s="53"/>
      <c r="AJ768" s="53"/>
      <c r="AK768" s="53"/>
      <c r="AL768" s="53"/>
      <c r="AM768" s="53"/>
      <c r="AN768" s="53"/>
      <c r="AO768" s="53"/>
      <c r="AP768" s="53"/>
      <c r="AQ768" s="53"/>
      <c r="AR768" s="53"/>
      <c r="AS768" s="53"/>
      <c r="AT768" s="53"/>
      <c r="AU768" s="53"/>
      <c r="AV768" s="53"/>
      <c r="AW768" s="53"/>
      <c r="AX768" s="53"/>
      <c r="AY768" s="53"/>
      <c r="AZ768" s="53"/>
      <c r="BA768" s="53"/>
      <c r="BB768" s="53"/>
      <c r="BC768" s="53"/>
      <c r="BD768" s="53"/>
      <c r="BE768" s="53"/>
      <c r="BF768" s="53"/>
      <c r="BG768" s="53"/>
      <c r="BH768" s="53"/>
      <c r="BI768" s="53"/>
      <c r="BJ768" s="53"/>
      <c r="BK768" s="53"/>
    </row>
    <row r="769" ht="12.75" customHeight="1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  <c r="AD769" s="53"/>
      <c r="AE769" s="53"/>
      <c r="AF769" s="53"/>
      <c r="AG769" s="53"/>
      <c r="AH769" s="53"/>
      <c r="AI769" s="53"/>
      <c r="AJ769" s="53"/>
      <c r="AK769" s="53"/>
      <c r="AL769" s="53"/>
      <c r="AM769" s="53"/>
      <c r="AN769" s="53"/>
      <c r="AO769" s="53"/>
      <c r="AP769" s="53"/>
      <c r="AQ769" s="53"/>
      <c r="AR769" s="53"/>
      <c r="AS769" s="53"/>
      <c r="AT769" s="53"/>
      <c r="AU769" s="53"/>
      <c r="AV769" s="53"/>
      <c r="AW769" s="53"/>
      <c r="AX769" s="53"/>
      <c r="AY769" s="53"/>
      <c r="AZ769" s="53"/>
      <c r="BA769" s="53"/>
      <c r="BB769" s="53"/>
      <c r="BC769" s="53"/>
      <c r="BD769" s="53"/>
      <c r="BE769" s="53"/>
      <c r="BF769" s="53"/>
      <c r="BG769" s="53"/>
      <c r="BH769" s="53"/>
      <c r="BI769" s="53"/>
      <c r="BJ769" s="53"/>
      <c r="BK769" s="53"/>
    </row>
    <row r="770" ht="12.75" customHeight="1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  <c r="AD770" s="53"/>
      <c r="AE770" s="53"/>
      <c r="AF770" s="53"/>
      <c r="AG770" s="53"/>
      <c r="AH770" s="53"/>
      <c r="AI770" s="53"/>
      <c r="AJ770" s="53"/>
      <c r="AK770" s="53"/>
      <c r="AL770" s="53"/>
      <c r="AM770" s="53"/>
      <c r="AN770" s="53"/>
      <c r="AO770" s="53"/>
      <c r="AP770" s="53"/>
      <c r="AQ770" s="53"/>
      <c r="AR770" s="53"/>
      <c r="AS770" s="53"/>
      <c r="AT770" s="53"/>
      <c r="AU770" s="53"/>
      <c r="AV770" s="53"/>
      <c r="AW770" s="53"/>
      <c r="AX770" s="53"/>
      <c r="AY770" s="53"/>
      <c r="AZ770" s="53"/>
      <c r="BA770" s="53"/>
      <c r="BB770" s="53"/>
      <c r="BC770" s="53"/>
      <c r="BD770" s="53"/>
      <c r="BE770" s="53"/>
      <c r="BF770" s="53"/>
      <c r="BG770" s="53"/>
      <c r="BH770" s="53"/>
      <c r="BI770" s="53"/>
      <c r="BJ770" s="53"/>
      <c r="BK770" s="53"/>
    </row>
    <row r="771" ht="12.75" customHeight="1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  <c r="AB771" s="53"/>
      <c r="AC771" s="53"/>
      <c r="AD771" s="53"/>
      <c r="AE771" s="53"/>
      <c r="AF771" s="53"/>
      <c r="AG771" s="53"/>
      <c r="AH771" s="53"/>
      <c r="AI771" s="53"/>
      <c r="AJ771" s="53"/>
      <c r="AK771" s="53"/>
      <c r="AL771" s="53"/>
      <c r="AM771" s="53"/>
      <c r="AN771" s="53"/>
      <c r="AO771" s="53"/>
      <c r="AP771" s="53"/>
      <c r="AQ771" s="53"/>
      <c r="AR771" s="53"/>
      <c r="AS771" s="53"/>
      <c r="AT771" s="53"/>
      <c r="AU771" s="53"/>
      <c r="AV771" s="53"/>
      <c r="AW771" s="53"/>
      <c r="AX771" s="53"/>
      <c r="AY771" s="53"/>
      <c r="AZ771" s="53"/>
      <c r="BA771" s="53"/>
      <c r="BB771" s="53"/>
      <c r="BC771" s="53"/>
      <c r="BD771" s="53"/>
      <c r="BE771" s="53"/>
      <c r="BF771" s="53"/>
      <c r="BG771" s="53"/>
      <c r="BH771" s="53"/>
      <c r="BI771" s="53"/>
      <c r="BJ771" s="53"/>
      <c r="BK771" s="53"/>
    </row>
    <row r="772" ht="12.75" customHeight="1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  <c r="AB772" s="53"/>
      <c r="AC772" s="53"/>
      <c r="AD772" s="53"/>
      <c r="AE772" s="53"/>
      <c r="AF772" s="53"/>
      <c r="AG772" s="53"/>
      <c r="AH772" s="53"/>
      <c r="AI772" s="53"/>
      <c r="AJ772" s="53"/>
      <c r="AK772" s="53"/>
      <c r="AL772" s="53"/>
      <c r="AM772" s="53"/>
      <c r="AN772" s="53"/>
      <c r="AO772" s="53"/>
      <c r="AP772" s="53"/>
      <c r="AQ772" s="53"/>
      <c r="AR772" s="53"/>
      <c r="AS772" s="53"/>
      <c r="AT772" s="53"/>
      <c r="AU772" s="53"/>
      <c r="AV772" s="53"/>
      <c r="AW772" s="53"/>
      <c r="AX772" s="53"/>
      <c r="AY772" s="53"/>
      <c r="AZ772" s="53"/>
      <c r="BA772" s="53"/>
      <c r="BB772" s="53"/>
      <c r="BC772" s="53"/>
      <c r="BD772" s="53"/>
      <c r="BE772" s="53"/>
      <c r="BF772" s="53"/>
      <c r="BG772" s="53"/>
      <c r="BH772" s="53"/>
      <c r="BI772" s="53"/>
      <c r="BJ772" s="53"/>
      <c r="BK772" s="53"/>
    </row>
    <row r="773" ht="12.75" customHeight="1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  <c r="AB773" s="53"/>
      <c r="AC773" s="53"/>
      <c r="AD773" s="53"/>
      <c r="AE773" s="53"/>
      <c r="AF773" s="53"/>
      <c r="AG773" s="53"/>
      <c r="AH773" s="53"/>
      <c r="AI773" s="53"/>
      <c r="AJ773" s="53"/>
      <c r="AK773" s="53"/>
      <c r="AL773" s="53"/>
      <c r="AM773" s="53"/>
      <c r="AN773" s="53"/>
      <c r="AO773" s="53"/>
      <c r="AP773" s="53"/>
      <c r="AQ773" s="53"/>
      <c r="AR773" s="53"/>
      <c r="AS773" s="53"/>
      <c r="AT773" s="53"/>
      <c r="AU773" s="53"/>
      <c r="AV773" s="53"/>
      <c r="AW773" s="53"/>
      <c r="AX773" s="53"/>
      <c r="AY773" s="53"/>
      <c r="AZ773" s="53"/>
      <c r="BA773" s="53"/>
      <c r="BB773" s="53"/>
      <c r="BC773" s="53"/>
      <c r="BD773" s="53"/>
      <c r="BE773" s="53"/>
      <c r="BF773" s="53"/>
      <c r="BG773" s="53"/>
      <c r="BH773" s="53"/>
      <c r="BI773" s="53"/>
      <c r="BJ773" s="53"/>
      <c r="BK773" s="53"/>
    </row>
    <row r="774" ht="12.75" customHeight="1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  <c r="AE774" s="53"/>
      <c r="AF774" s="53"/>
      <c r="AG774" s="53"/>
      <c r="AH774" s="53"/>
      <c r="AI774" s="53"/>
      <c r="AJ774" s="53"/>
      <c r="AK774" s="53"/>
      <c r="AL774" s="53"/>
      <c r="AM774" s="53"/>
      <c r="AN774" s="53"/>
      <c r="AO774" s="53"/>
      <c r="AP774" s="53"/>
      <c r="AQ774" s="53"/>
      <c r="AR774" s="53"/>
      <c r="AS774" s="53"/>
      <c r="AT774" s="53"/>
      <c r="AU774" s="53"/>
      <c r="AV774" s="53"/>
      <c r="AW774" s="53"/>
      <c r="AX774" s="53"/>
      <c r="AY774" s="53"/>
      <c r="AZ774" s="53"/>
      <c r="BA774" s="53"/>
      <c r="BB774" s="53"/>
      <c r="BC774" s="53"/>
      <c r="BD774" s="53"/>
      <c r="BE774" s="53"/>
      <c r="BF774" s="53"/>
      <c r="BG774" s="53"/>
      <c r="BH774" s="53"/>
      <c r="BI774" s="53"/>
      <c r="BJ774" s="53"/>
      <c r="BK774" s="53"/>
    </row>
    <row r="775" ht="12.75" customHeight="1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  <c r="AD775" s="53"/>
      <c r="AE775" s="53"/>
      <c r="AF775" s="53"/>
      <c r="AG775" s="53"/>
      <c r="AH775" s="53"/>
      <c r="AI775" s="53"/>
      <c r="AJ775" s="53"/>
      <c r="AK775" s="53"/>
      <c r="AL775" s="53"/>
      <c r="AM775" s="53"/>
      <c r="AN775" s="53"/>
      <c r="AO775" s="53"/>
      <c r="AP775" s="53"/>
      <c r="AQ775" s="53"/>
      <c r="AR775" s="53"/>
      <c r="AS775" s="53"/>
      <c r="AT775" s="53"/>
      <c r="AU775" s="53"/>
      <c r="AV775" s="53"/>
      <c r="AW775" s="53"/>
      <c r="AX775" s="53"/>
      <c r="AY775" s="53"/>
      <c r="AZ775" s="53"/>
      <c r="BA775" s="53"/>
      <c r="BB775" s="53"/>
      <c r="BC775" s="53"/>
      <c r="BD775" s="53"/>
      <c r="BE775" s="53"/>
      <c r="BF775" s="53"/>
      <c r="BG775" s="53"/>
      <c r="BH775" s="53"/>
      <c r="BI775" s="53"/>
      <c r="BJ775" s="53"/>
      <c r="BK775" s="53"/>
    </row>
    <row r="776" ht="12.75" customHeight="1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  <c r="AB776" s="53"/>
      <c r="AC776" s="53"/>
      <c r="AD776" s="53"/>
      <c r="AE776" s="53"/>
      <c r="AF776" s="53"/>
      <c r="AG776" s="53"/>
      <c r="AH776" s="53"/>
      <c r="AI776" s="53"/>
      <c r="AJ776" s="53"/>
      <c r="AK776" s="53"/>
      <c r="AL776" s="53"/>
      <c r="AM776" s="53"/>
      <c r="AN776" s="53"/>
      <c r="AO776" s="53"/>
      <c r="AP776" s="53"/>
      <c r="AQ776" s="53"/>
      <c r="AR776" s="53"/>
      <c r="AS776" s="53"/>
      <c r="AT776" s="53"/>
      <c r="AU776" s="53"/>
      <c r="AV776" s="53"/>
      <c r="AW776" s="53"/>
      <c r="AX776" s="53"/>
      <c r="AY776" s="53"/>
      <c r="AZ776" s="53"/>
      <c r="BA776" s="53"/>
      <c r="BB776" s="53"/>
      <c r="BC776" s="53"/>
      <c r="BD776" s="53"/>
      <c r="BE776" s="53"/>
      <c r="BF776" s="53"/>
      <c r="BG776" s="53"/>
      <c r="BH776" s="53"/>
      <c r="BI776" s="53"/>
      <c r="BJ776" s="53"/>
      <c r="BK776" s="53"/>
    </row>
    <row r="777" ht="12.75" customHeight="1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  <c r="AB777" s="53"/>
      <c r="AC777" s="53"/>
      <c r="AD777" s="53"/>
      <c r="AE777" s="53"/>
      <c r="AF777" s="53"/>
      <c r="AG777" s="53"/>
      <c r="AH777" s="53"/>
      <c r="AI777" s="53"/>
      <c r="AJ777" s="53"/>
      <c r="AK777" s="53"/>
      <c r="AL777" s="53"/>
      <c r="AM777" s="53"/>
      <c r="AN777" s="53"/>
      <c r="AO777" s="53"/>
      <c r="AP777" s="53"/>
      <c r="AQ777" s="53"/>
      <c r="AR777" s="53"/>
      <c r="AS777" s="53"/>
      <c r="AT777" s="53"/>
      <c r="AU777" s="53"/>
      <c r="AV777" s="53"/>
      <c r="AW777" s="53"/>
      <c r="AX777" s="53"/>
      <c r="AY777" s="53"/>
      <c r="AZ777" s="53"/>
      <c r="BA777" s="53"/>
      <c r="BB777" s="53"/>
      <c r="BC777" s="53"/>
      <c r="BD777" s="53"/>
      <c r="BE777" s="53"/>
      <c r="BF777" s="53"/>
      <c r="BG777" s="53"/>
      <c r="BH777" s="53"/>
      <c r="BI777" s="53"/>
      <c r="BJ777" s="53"/>
      <c r="BK777" s="53"/>
    </row>
    <row r="778" ht="12.75" customHeight="1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  <c r="AB778" s="53"/>
      <c r="AC778" s="53"/>
      <c r="AD778" s="53"/>
      <c r="AE778" s="53"/>
      <c r="AF778" s="53"/>
      <c r="AG778" s="53"/>
      <c r="AH778" s="53"/>
      <c r="AI778" s="53"/>
      <c r="AJ778" s="53"/>
      <c r="AK778" s="53"/>
      <c r="AL778" s="53"/>
      <c r="AM778" s="53"/>
      <c r="AN778" s="53"/>
      <c r="AO778" s="53"/>
      <c r="AP778" s="53"/>
      <c r="AQ778" s="53"/>
      <c r="AR778" s="53"/>
      <c r="AS778" s="53"/>
      <c r="AT778" s="53"/>
      <c r="AU778" s="53"/>
      <c r="AV778" s="53"/>
      <c r="AW778" s="53"/>
      <c r="AX778" s="53"/>
      <c r="AY778" s="53"/>
      <c r="AZ778" s="53"/>
      <c r="BA778" s="53"/>
      <c r="BB778" s="53"/>
      <c r="BC778" s="53"/>
      <c r="BD778" s="53"/>
      <c r="BE778" s="53"/>
      <c r="BF778" s="53"/>
      <c r="BG778" s="53"/>
      <c r="BH778" s="53"/>
      <c r="BI778" s="53"/>
      <c r="BJ778" s="53"/>
      <c r="BK778" s="53"/>
    </row>
    <row r="779" ht="12.75" customHeight="1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53"/>
      <c r="AK779" s="53"/>
      <c r="AL779" s="53"/>
      <c r="AM779" s="53"/>
      <c r="AN779" s="53"/>
      <c r="AO779" s="53"/>
      <c r="AP779" s="53"/>
      <c r="AQ779" s="53"/>
      <c r="AR779" s="53"/>
      <c r="AS779" s="53"/>
      <c r="AT779" s="53"/>
      <c r="AU779" s="53"/>
      <c r="AV779" s="53"/>
      <c r="AW779" s="53"/>
      <c r="AX779" s="53"/>
      <c r="AY779" s="53"/>
      <c r="AZ779" s="53"/>
      <c r="BA779" s="53"/>
      <c r="BB779" s="53"/>
      <c r="BC779" s="53"/>
      <c r="BD779" s="53"/>
      <c r="BE779" s="53"/>
      <c r="BF779" s="53"/>
      <c r="BG779" s="53"/>
      <c r="BH779" s="53"/>
      <c r="BI779" s="53"/>
      <c r="BJ779" s="53"/>
      <c r="BK779" s="53"/>
    </row>
    <row r="780" ht="12.75" customHeight="1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  <c r="AB780" s="53"/>
      <c r="AC780" s="53"/>
      <c r="AD780" s="53"/>
      <c r="AE780" s="53"/>
      <c r="AF780" s="53"/>
      <c r="AG780" s="53"/>
      <c r="AH780" s="53"/>
      <c r="AI780" s="53"/>
      <c r="AJ780" s="53"/>
      <c r="AK780" s="53"/>
      <c r="AL780" s="53"/>
      <c r="AM780" s="53"/>
      <c r="AN780" s="53"/>
      <c r="AO780" s="53"/>
      <c r="AP780" s="53"/>
      <c r="AQ780" s="53"/>
      <c r="AR780" s="53"/>
      <c r="AS780" s="53"/>
      <c r="AT780" s="53"/>
      <c r="AU780" s="53"/>
      <c r="AV780" s="53"/>
      <c r="AW780" s="53"/>
      <c r="AX780" s="53"/>
      <c r="AY780" s="53"/>
      <c r="AZ780" s="53"/>
      <c r="BA780" s="53"/>
      <c r="BB780" s="53"/>
      <c r="BC780" s="53"/>
      <c r="BD780" s="53"/>
      <c r="BE780" s="53"/>
      <c r="BF780" s="53"/>
      <c r="BG780" s="53"/>
      <c r="BH780" s="53"/>
      <c r="BI780" s="53"/>
      <c r="BJ780" s="53"/>
      <c r="BK780" s="53"/>
    </row>
    <row r="781" ht="12.75" customHeight="1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  <c r="AJ781" s="53"/>
      <c r="AK781" s="53"/>
      <c r="AL781" s="53"/>
      <c r="AM781" s="53"/>
      <c r="AN781" s="53"/>
      <c r="AO781" s="53"/>
      <c r="AP781" s="53"/>
      <c r="AQ781" s="53"/>
      <c r="AR781" s="53"/>
      <c r="AS781" s="53"/>
      <c r="AT781" s="53"/>
      <c r="AU781" s="53"/>
      <c r="AV781" s="53"/>
      <c r="AW781" s="53"/>
      <c r="AX781" s="53"/>
      <c r="AY781" s="53"/>
      <c r="AZ781" s="53"/>
      <c r="BA781" s="53"/>
      <c r="BB781" s="53"/>
      <c r="BC781" s="53"/>
      <c r="BD781" s="53"/>
      <c r="BE781" s="53"/>
      <c r="BF781" s="53"/>
      <c r="BG781" s="53"/>
      <c r="BH781" s="53"/>
      <c r="BI781" s="53"/>
      <c r="BJ781" s="53"/>
      <c r="BK781" s="53"/>
    </row>
    <row r="782" ht="12.75" customHeight="1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  <c r="AB782" s="53"/>
      <c r="AC782" s="53"/>
      <c r="AD782" s="53"/>
      <c r="AE782" s="53"/>
      <c r="AF782" s="53"/>
      <c r="AG782" s="53"/>
      <c r="AH782" s="53"/>
      <c r="AI782" s="53"/>
      <c r="AJ782" s="53"/>
      <c r="AK782" s="53"/>
      <c r="AL782" s="53"/>
      <c r="AM782" s="53"/>
      <c r="AN782" s="53"/>
      <c r="AO782" s="53"/>
      <c r="AP782" s="53"/>
      <c r="AQ782" s="53"/>
      <c r="AR782" s="53"/>
      <c r="AS782" s="53"/>
      <c r="AT782" s="53"/>
      <c r="AU782" s="53"/>
      <c r="AV782" s="53"/>
      <c r="AW782" s="53"/>
      <c r="AX782" s="53"/>
      <c r="AY782" s="53"/>
      <c r="AZ782" s="53"/>
      <c r="BA782" s="53"/>
      <c r="BB782" s="53"/>
      <c r="BC782" s="53"/>
      <c r="BD782" s="53"/>
      <c r="BE782" s="53"/>
      <c r="BF782" s="53"/>
      <c r="BG782" s="53"/>
      <c r="BH782" s="53"/>
      <c r="BI782" s="53"/>
      <c r="BJ782" s="53"/>
      <c r="BK782" s="53"/>
    </row>
    <row r="783" ht="12.75" customHeight="1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53"/>
      <c r="AK783" s="53"/>
      <c r="AL783" s="53"/>
      <c r="AM783" s="53"/>
      <c r="AN783" s="53"/>
      <c r="AO783" s="53"/>
      <c r="AP783" s="53"/>
      <c r="AQ783" s="53"/>
      <c r="AR783" s="53"/>
      <c r="AS783" s="53"/>
      <c r="AT783" s="53"/>
      <c r="AU783" s="53"/>
      <c r="AV783" s="53"/>
      <c r="AW783" s="53"/>
      <c r="AX783" s="53"/>
      <c r="AY783" s="53"/>
      <c r="AZ783" s="53"/>
      <c r="BA783" s="53"/>
      <c r="BB783" s="53"/>
      <c r="BC783" s="53"/>
      <c r="BD783" s="53"/>
      <c r="BE783" s="53"/>
      <c r="BF783" s="53"/>
      <c r="BG783" s="53"/>
      <c r="BH783" s="53"/>
      <c r="BI783" s="53"/>
      <c r="BJ783" s="53"/>
      <c r="BK783" s="53"/>
    </row>
    <row r="784" ht="12.75" customHeight="1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  <c r="AB784" s="53"/>
      <c r="AC784" s="53"/>
      <c r="AD784" s="53"/>
      <c r="AE784" s="53"/>
      <c r="AF784" s="53"/>
      <c r="AG784" s="53"/>
      <c r="AH784" s="53"/>
      <c r="AI784" s="53"/>
      <c r="AJ784" s="53"/>
      <c r="AK784" s="53"/>
      <c r="AL784" s="53"/>
      <c r="AM784" s="53"/>
      <c r="AN784" s="53"/>
      <c r="AO784" s="53"/>
      <c r="AP784" s="53"/>
      <c r="AQ784" s="53"/>
      <c r="AR784" s="53"/>
      <c r="AS784" s="53"/>
      <c r="AT784" s="53"/>
      <c r="AU784" s="53"/>
      <c r="AV784" s="53"/>
      <c r="AW784" s="53"/>
      <c r="AX784" s="53"/>
      <c r="AY784" s="53"/>
      <c r="AZ784" s="53"/>
      <c r="BA784" s="53"/>
      <c r="BB784" s="53"/>
      <c r="BC784" s="53"/>
      <c r="BD784" s="53"/>
      <c r="BE784" s="53"/>
      <c r="BF784" s="53"/>
      <c r="BG784" s="53"/>
      <c r="BH784" s="53"/>
      <c r="BI784" s="53"/>
      <c r="BJ784" s="53"/>
      <c r="BK784" s="53"/>
    </row>
    <row r="785" ht="12.75" customHeight="1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  <c r="AB785" s="53"/>
      <c r="AC785" s="53"/>
      <c r="AD785" s="53"/>
      <c r="AE785" s="53"/>
      <c r="AF785" s="53"/>
      <c r="AG785" s="53"/>
      <c r="AH785" s="53"/>
      <c r="AI785" s="53"/>
      <c r="AJ785" s="53"/>
      <c r="AK785" s="53"/>
      <c r="AL785" s="53"/>
      <c r="AM785" s="53"/>
      <c r="AN785" s="53"/>
      <c r="AO785" s="53"/>
      <c r="AP785" s="53"/>
      <c r="AQ785" s="53"/>
      <c r="AR785" s="53"/>
      <c r="AS785" s="53"/>
      <c r="AT785" s="53"/>
      <c r="AU785" s="53"/>
      <c r="AV785" s="53"/>
      <c r="AW785" s="53"/>
      <c r="AX785" s="53"/>
      <c r="AY785" s="53"/>
      <c r="AZ785" s="53"/>
      <c r="BA785" s="53"/>
      <c r="BB785" s="53"/>
      <c r="BC785" s="53"/>
      <c r="BD785" s="53"/>
      <c r="BE785" s="53"/>
      <c r="BF785" s="53"/>
      <c r="BG785" s="53"/>
      <c r="BH785" s="53"/>
      <c r="BI785" s="53"/>
      <c r="BJ785" s="53"/>
      <c r="BK785" s="53"/>
    </row>
    <row r="786" ht="12.75" customHeight="1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  <c r="AJ786" s="53"/>
      <c r="AK786" s="53"/>
      <c r="AL786" s="53"/>
      <c r="AM786" s="53"/>
      <c r="AN786" s="53"/>
      <c r="AO786" s="53"/>
      <c r="AP786" s="53"/>
      <c r="AQ786" s="53"/>
      <c r="AR786" s="53"/>
      <c r="AS786" s="53"/>
      <c r="AT786" s="53"/>
      <c r="AU786" s="53"/>
      <c r="AV786" s="53"/>
      <c r="AW786" s="53"/>
      <c r="AX786" s="53"/>
      <c r="AY786" s="53"/>
      <c r="AZ786" s="53"/>
      <c r="BA786" s="53"/>
      <c r="BB786" s="53"/>
      <c r="BC786" s="53"/>
      <c r="BD786" s="53"/>
      <c r="BE786" s="53"/>
      <c r="BF786" s="53"/>
      <c r="BG786" s="53"/>
      <c r="BH786" s="53"/>
      <c r="BI786" s="53"/>
      <c r="BJ786" s="53"/>
      <c r="BK786" s="53"/>
    </row>
    <row r="787" ht="12.75" customHeight="1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  <c r="AC787" s="53"/>
      <c r="AD787" s="53"/>
      <c r="AE787" s="53"/>
      <c r="AF787" s="53"/>
      <c r="AG787" s="53"/>
      <c r="AH787" s="53"/>
      <c r="AI787" s="53"/>
      <c r="AJ787" s="53"/>
      <c r="AK787" s="53"/>
      <c r="AL787" s="53"/>
      <c r="AM787" s="53"/>
      <c r="AN787" s="53"/>
      <c r="AO787" s="53"/>
      <c r="AP787" s="53"/>
      <c r="AQ787" s="53"/>
      <c r="AR787" s="53"/>
      <c r="AS787" s="53"/>
      <c r="AT787" s="53"/>
      <c r="AU787" s="53"/>
      <c r="AV787" s="53"/>
      <c r="AW787" s="53"/>
      <c r="AX787" s="53"/>
      <c r="AY787" s="53"/>
      <c r="AZ787" s="53"/>
      <c r="BA787" s="53"/>
      <c r="BB787" s="53"/>
      <c r="BC787" s="53"/>
      <c r="BD787" s="53"/>
      <c r="BE787" s="53"/>
      <c r="BF787" s="53"/>
      <c r="BG787" s="53"/>
      <c r="BH787" s="53"/>
      <c r="BI787" s="53"/>
      <c r="BJ787" s="53"/>
      <c r="BK787" s="53"/>
    </row>
    <row r="788" ht="12.75" customHeight="1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  <c r="AD788" s="53"/>
      <c r="AE788" s="53"/>
      <c r="AF788" s="53"/>
      <c r="AG788" s="53"/>
      <c r="AH788" s="53"/>
      <c r="AI788" s="53"/>
      <c r="AJ788" s="53"/>
      <c r="AK788" s="53"/>
      <c r="AL788" s="53"/>
      <c r="AM788" s="53"/>
      <c r="AN788" s="53"/>
      <c r="AO788" s="53"/>
      <c r="AP788" s="53"/>
      <c r="AQ788" s="53"/>
      <c r="AR788" s="53"/>
      <c r="AS788" s="53"/>
      <c r="AT788" s="53"/>
      <c r="AU788" s="53"/>
      <c r="AV788" s="53"/>
      <c r="AW788" s="53"/>
      <c r="AX788" s="53"/>
      <c r="AY788" s="53"/>
      <c r="AZ788" s="53"/>
      <c r="BA788" s="53"/>
      <c r="BB788" s="53"/>
      <c r="BC788" s="53"/>
      <c r="BD788" s="53"/>
      <c r="BE788" s="53"/>
      <c r="BF788" s="53"/>
      <c r="BG788" s="53"/>
      <c r="BH788" s="53"/>
      <c r="BI788" s="53"/>
      <c r="BJ788" s="53"/>
      <c r="BK788" s="53"/>
    </row>
    <row r="789" ht="12.75" customHeight="1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  <c r="AJ789" s="53"/>
      <c r="AK789" s="53"/>
      <c r="AL789" s="53"/>
      <c r="AM789" s="53"/>
      <c r="AN789" s="53"/>
      <c r="AO789" s="53"/>
      <c r="AP789" s="53"/>
      <c r="AQ789" s="53"/>
      <c r="AR789" s="53"/>
      <c r="AS789" s="53"/>
      <c r="AT789" s="53"/>
      <c r="AU789" s="53"/>
      <c r="AV789" s="53"/>
      <c r="AW789" s="53"/>
      <c r="AX789" s="53"/>
      <c r="AY789" s="53"/>
      <c r="AZ789" s="53"/>
      <c r="BA789" s="53"/>
      <c r="BB789" s="53"/>
      <c r="BC789" s="53"/>
      <c r="BD789" s="53"/>
      <c r="BE789" s="53"/>
      <c r="BF789" s="53"/>
      <c r="BG789" s="53"/>
      <c r="BH789" s="53"/>
      <c r="BI789" s="53"/>
      <c r="BJ789" s="53"/>
      <c r="BK789" s="53"/>
    </row>
    <row r="790" ht="12.75" customHeight="1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  <c r="AJ790" s="53"/>
      <c r="AK790" s="53"/>
      <c r="AL790" s="53"/>
      <c r="AM790" s="53"/>
      <c r="AN790" s="53"/>
      <c r="AO790" s="53"/>
      <c r="AP790" s="53"/>
      <c r="AQ790" s="53"/>
      <c r="AR790" s="53"/>
      <c r="AS790" s="53"/>
      <c r="AT790" s="53"/>
      <c r="AU790" s="53"/>
      <c r="AV790" s="53"/>
      <c r="AW790" s="53"/>
      <c r="AX790" s="53"/>
      <c r="AY790" s="53"/>
      <c r="AZ790" s="53"/>
      <c r="BA790" s="53"/>
      <c r="BB790" s="53"/>
      <c r="BC790" s="53"/>
      <c r="BD790" s="53"/>
      <c r="BE790" s="53"/>
      <c r="BF790" s="53"/>
      <c r="BG790" s="53"/>
      <c r="BH790" s="53"/>
      <c r="BI790" s="53"/>
      <c r="BJ790" s="53"/>
      <c r="BK790" s="53"/>
    </row>
    <row r="791" ht="12.75" customHeight="1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3"/>
      <c r="AH791" s="53"/>
      <c r="AI791" s="53"/>
      <c r="AJ791" s="53"/>
      <c r="AK791" s="53"/>
      <c r="AL791" s="53"/>
      <c r="AM791" s="53"/>
      <c r="AN791" s="53"/>
      <c r="AO791" s="53"/>
      <c r="AP791" s="53"/>
      <c r="AQ791" s="53"/>
      <c r="AR791" s="53"/>
      <c r="AS791" s="53"/>
      <c r="AT791" s="53"/>
      <c r="AU791" s="53"/>
      <c r="AV791" s="53"/>
      <c r="AW791" s="53"/>
      <c r="AX791" s="53"/>
      <c r="AY791" s="53"/>
      <c r="AZ791" s="53"/>
      <c r="BA791" s="53"/>
      <c r="BB791" s="53"/>
      <c r="BC791" s="53"/>
      <c r="BD791" s="53"/>
      <c r="BE791" s="53"/>
      <c r="BF791" s="53"/>
      <c r="BG791" s="53"/>
      <c r="BH791" s="53"/>
      <c r="BI791" s="53"/>
      <c r="BJ791" s="53"/>
      <c r="BK791" s="53"/>
    </row>
    <row r="792" ht="12.75" customHeight="1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  <c r="AJ792" s="53"/>
      <c r="AK792" s="53"/>
      <c r="AL792" s="53"/>
      <c r="AM792" s="53"/>
      <c r="AN792" s="53"/>
      <c r="AO792" s="53"/>
      <c r="AP792" s="53"/>
      <c r="AQ792" s="53"/>
      <c r="AR792" s="53"/>
      <c r="AS792" s="53"/>
      <c r="AT792" s="53"/>
      <c r="AU792" s="53"/>
      <c r="AV792" s="53"/>
      <c r="AW792" s="53"/>
      <c r="AX792" s="53"/>
      <c r="AY792" s="53"/>
      <c r="AZ792" s="53"/>
      <c r="BA792" s="53"/>
      <c r="BB792" s="53"/>
      <c r="BC792" s="53"/>
      <c r="BD792" s="53"/>
      <c r="BE792" s="53"/>
      <c r="BF792" s="53"/>
      <c r="BG792" s="53"/>
      <c r="BH792" s="53"/>
      <c r="BI792" s="53"/>
      <c r="BJ792" s="53"/>
      <c r="BK792" s="53"/>
    </row>
    <row r="793" ht="12.75" customHeight="1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  <c r="AJ793" s="53"/>
      <c r="AK793" s="53"/>
      <c r="AL793" s="53"/>
      <c r="AM793" s="53"/>
      <c r="AN793" s="53"/>
      <c r="AO793" s="53"/>
      <c r="AP793" s="53"/>
      <c r="AQ793" s="53"/>
      <c r="AR793" s="53"/>
      <c r="AS793" s="53"/>
      <c r="AT793" s="53"/>
      <c r="AU793" s="53"/>
      <c r="AV793" s="53"/>
      <c r="AW793" s="53"/>
      <c r="AX793" s="53"/>
      <c r="AY793" s="53"/>
      <c r="AZ793" s="53"/>
      <c r="BA793" s="53"/>
      <c r="BB793" s="53"/>
      <c r="BC793" s="53"/>
      <c r="BD793" s="53"/>
      <c r="BE793" s="53"/>
      <c r="BF793" s="53"/>
      <c r="BG793" s="53"/>
      <c r="BH793" s="53"/>
      <c r="BI793" s="53"/>
      <c r="BJ793" s="53"/>
      <c r="BK793" s="53"/>
    </row>
    <row r="794" ht="12.75" customHeight="1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  <c r="AB794" s="53"/>
      <c r="AC794" s="53"/>
      <c r="AD794" s="53"/>
      <c r="AE794" s="53"/>
      <c r="AF794" s="53"/>
      <c r="AG794" s="53"/>
      <c r="AH794" s="53"/>
      <c r="AI794" s="53"/>
      <c r="AJ794" s="53"/>
      <c r="AK794" s="53"/>
      <c r="AL794" s="53"/>
      <c r="AM794" s="53"/>
      <c r="AN794" s="53"/>
      <c r="AO794" s="53"/>
      <c r="AP794" s="53"/>
      <c r="AQ794" s="53"/>
      <c r="AR794" s="53"/>
      <c r="AS794" s="53"/>
      <c r="AT794" s="53"/>
      <c r="AU794" s="53"/>
      <c r="AV794" s="53"/>
      <c r="AW794" s="53"/>
      <c r="AX794" s="53"/>
      <c r="AY794" s="53"/>
      <c r="AZ794" s="53"/>
      <c r="BA794" s="53"/>
      <c r="BB794" s="53"/>
      <c r="BC794" s="53"/>
      <c r="BD794" s="53"/>
      <c r="BE794" s="53"/>
      <c r="BF794" s="53"/>
      <c r="BG794" s="53"/>
      <c r="BH794" s="53"/>
      <c r="BI794" s="53"/>
      <c r="BJ794" s="53"/>
      <c r="BK794" s="53"/>
    </row>
    <row r="795" ht="12.75" customHeight="1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  <c r="AJ795" s="53"/>
      <c r="AK795" s="53"/>
      <c r="AL795" s="53"/>
      <c r="AM795" s="53"/>
      <c r="AN795" s="53"/>
      <c r="AO795" s="53"/>
      <c r="AP795" s="53"/>
      <c r="AQ795" s="53"/>
      <c r="AR795" s="53"/>
      <c r="AS795" s="53"/>
      <c r="AT795" s="53"/>
      <c r="AU795" s="53"/>
      <c r="AV795" s="53"/>
      <c r="AW795" s="53"/>
      <c r="AX795" s="53"/>
      <c r="AY795" s="53"/>
      <c r="AZ795" s="53"/>
      <c r="BA795" s="53"/>
      <c r="BB795" s="53"/>
      <c r="BC795" s="53"/>
      <c r="BD795" s="53"/>
      <c r="BE795" s="53"/>
      <c r="BF795" s="53"/>
      <c r="BG795" s="53"/>
      <c r="BH795" s="53"/>
      <c r="BI795" s="53"/>
      <c r="BJ795" s="53"/>
      <c r="BK795" s="53"/>
    </row>
    <row r="796" ht="12.75" customHeight="1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  <c r="AJ796" s="53"/>
      <c r="AK796" s="53"/>
      <c r="AL796" s="53"/>
      <c r="AM796" s="53"/>
      <c r="AN796" s="53"/>
      <c r="AO796" s="53"/>
      <c r="AP796" s="53"/>
      <c r="AQ796" s="53"/>
      <c r="AR796" s="53"/>
      <c r="AS796" s="53"/>
      <c r="AT796" s="53"/>
      <c r="AU796" s="53"/>
      <c r="AV796" s="53"/>
      <c r="AW796" s="53"/>
      <c r="AX796" s="53"/>
      <c r="AY796" s="53"/>
      <c r="AZ796" s="53"/>
      <c r="BA796" s="53"/>
      <c r="BB796" s="53"/>
      <c r="BC796" s="53"/>
      <c r="BD796" s="53"/>
      <c r="BE796" s="53"/>
      <c r="BF796" s="53"/>
      <c r="BG796" s="53"/>
      <c r="BH796" s="53"/>
      <c r="BI796" s="53"/>
      <c r="BJ796" s="53"/>
      <c r="BK796" s="53"/>
    </row>
    <row r="797" ht="12.75" customHeight="1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  <c r="AJ797" s="53"/>
      <c r="AK797" s="53"/>
      <c r="AL797" s="53"/>
      <c r="AM797" s="53"/>
      <c r="AN797" s="53"/>
      <c r="AO797" s="53"/>
      <c r="AP797" s="53"/>
      <c r="AQ797" s="53"/>
      <c r="AR797" s="53"/>
      <c r="AS797" s="53"/>
      <c r="AT797" s="53"/>
      <c r="AU797" s="53"/>
      <c r="AV797" s="53"/>
      <c r="AW797" s="53"/>
      <c r="AX797" s="53"/>
      <c r="AY797" s="53"/>
      <c r="AZ797" s="53"/>
      <c r="BA797" s="53"/>
      <c r="BB797" s="53"/>
      <c r="BC797" s="53"/>
      <c r="BD797" s="53"/>
      <c r="BE797" s="53"/>
      <c r="BF797" s="53"/>
      <c r="BG797" s="53"/>
      <c r="BH797" s="53"/>
      <c r="BI797" s="53"/>
      <c r="BJ797" s="53"/>
      <c r="BK797" s="53"/>
    </row>
    <row r="798" ht="12.75" customHeight="1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  <c r="AC798" s="53"/>
      <c r="AD798" s="53"/>
      <c r="AE798" s="53"/>
      <c r="AF798" s="53"/>
      <c r="AG798" s="53"/>
      <c r="AH798" s="53"/>
      <c r="AI798" s="53"/>
      <c r="AJ798" s="53"/>
      <c r="AK798" s="53"/>
      <c r="AL798" s="53"/>
      <c r="AM798" s="53"/>
      <c r="AN798" s="53"/>
      <c r="AO798" s="53"/>
      <c r="AP798" s="53"/>
      <c r="AQ798" s="53"/>
      <c r="AR798" s="53"/>
      <c r="AS798" s="53"/>
      <c r="AT798" s="53"/>
      <c r="AU798" s="53"/>
      <c r="AV798" s="53"/>
      <c r="AW798" s="53"/>
      <c r="AX798" s="53"/>
      <c r="AY798" s="53"/>
      <c r="AZ798" s="53"/>
      <c r="BA798" s="53"/>
      <c r="BB798" s="53"/>
      <c r="BC798" s="53"/>
      <c r="BD798" s="53"/>
      <c r="BE798" s="53"/>
      <c r="BF798" s="53"/>
      <c r="BG798" s="53"/>
      <c r="BH798" s="53"/>
      <c r="BI798" s="53"/>
      <c r="BJ798" s="53"/>
      <c r="BK798" s="53"/>
    </row>
    <row r="799" ht="12.75" customHeight="1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  <c r="AB799" s="53"/>
      <c r="AC799" s="53"/>
      <c r="AD799" s="53"/>
      <c r="AE799" s="53"/>
      <c r="AF799" s="53"/>
      <c r="AG799" s="53"/>
      <c r="AH799" s="53"/>
      <c r="AI799" s="53"/>
      <c r="AJ799" s="53"/>
      <c r="AK799" s="53"/>
      <c r="AL799" s="53"/>
      <c r="AM799" s="53"/>
      <c r="AN799" s="53"/>
      <c r="AO799" s="53"/>
      <c r="AP799" s="53"/>
      <c r="AQ799" s="53"/>
      <c r="AR799" s="53"/>
      <c r="AS799" s="53"/>
      <c r="AT799" s="53"/>
      <c r="AU799" s="53"/>
      <c r="AV799" s="53"/>
      <c r="AW799" s="53"/>
      <c r="AX799" s="53"/>
      <c r="AY799" s="53"/>
      <c r="AZ799" s="53"/>
      <c r="BA799" s="53"/>
      <c r="BB799" s="53"/>
      <c r="BC799" s="53"/>
      <c r="BD799" s="53"/>
      <c r="BE799" s="53"/>
      <c r="BF799" s="53"/>
      <c r="BG799" s="53"/>
      <c r="BH799" s="53"/>
      <c r="BI799" s="53"/>
      <c r="BJ799" s="53"/>
      <c r="BK799" s="53"/>
    </row>
    <row r="800" ht="12.75" customHeight="1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  <c r="AB800" s="53"/>
      <c r="AC800" s="53"/>
      <c r="AD800" s="53"/>
      <c r="AE800" s="53"/>
      <c r="AF800" s="53"/>
      <c r="AG800" s="53"/>
      <c r="AH800" s="53"/>
      <c r="AI800" s="53"/>
      <c r="AJ800" s="53"/>
      <c r="AK800" s="53"/>
      <c r="AL800" s="53"/>
      <c r="AM800" s="53"/>
      <c r="AN800" s="53"/>
      <c r="AO800" s="53"/>
      <c r="AP800" s="53"/>
      <c r="AQ800" s="53"/>
      <c r="AR800" s="53"/>
      <c r="AS800" s="53"/>
      <c r="AT800" s="53"/>
      <c r="AU800" s="53"/>
      <c r="AV800" s="53"/>
      <c r="AW800" s="53"/>
      <c r="AX800" s="53"/>
      <c r="AY800" s="53"/>
      <c r="AZ800" s="53"/>
      <c r="BA800" s="53"/>
      <c r="BB800" s="53"/>
      <c r="BC800" s="53"/>
      <c r="BD800" s="53"/>
      <c r="BE800" s="53"/>
      <c r="BF800" s="53"/>
      <c r="BG800" s="53"/>
      <c r="BH800" s="53"/>
      <c r="BI800" s="53"/>
      <c r="BJ800" s="53"/>
      <c r="BK800" s="53"/>
    </row>
    <row r="801" ht="12.75" customHeight="1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  <c r="AD801" s="53"/>
      <c r="AE801" s="53"/>
      <c r="AF801" s="53"/>
      <c r="AG801" s="53"/>
      <c r="AH801" s="53"/>
      <c r="AI801" s="53"/>
      <c r="AJ801" s="53"/>
      <c r="AK801" s="53"/>
      <c r="AL801" s="53"/>
      <c r="AM801" s="53"/>
      <c r="AN801" s="53"/>
      <c r="AO801" s="53"/>
      <c r="AP801" s="53"/>
      <c r="AQ801" s="53"/>
      <c r="AR801" s="53"/>
      <c r="AS801" s="53"/>
      <c r="AT801" s="53"/>
      <c r="AU801" s="53"/>
      <c r="AV801" s="53"/>
      <c r="AW801" s="53"/>
      <c r="AX801" s="53"/>
      <c r="AY801" s="53"/>
      <c r="AZ801" s="53"/>
      <c r="BA801" s="53"/>
      <c r="BB801" s="53"/>
      <c r="BC801" s="53"/>
      <c r="BD801" s="53"/>
      <c r="BE801" s="53"/>
      <c r="BF801" s="53"/>
      <c r="BG801" s="53"/>
      <c r="BH801" s="53"/>
      <c r="BI801" s="53"/>
      <c r="BJ801" s="53"/>
      <c r="BK801" s="53"/>
    </row>
    <row r="802" ht="12.75" customHeight="1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  <c r="AA802" s="53"/>
      <c r="AB802" s="53"/>
      <c r="AC802" s="53"/>
      <c r="AD802" s="53"/>
      <c r="AE802" s="53"/>
      <c r="AF802" s="53"/>
      <c r="AG802" s="53"/>
      <c r="AH802" s="53"/>
      <c r="AI802" s="53"/>
      <c r="AJ802" s="53"/>
      <c r="AK802" s="53"/>
      <c r="AL802" s="53"/>
      <c r="AM802" s="53"/>
      <c r="AN802" s="53"/>
      <c r="AO802" s="53"/>
      <c r="AP802" s="53"/>
      <c r="AQ802" s="53"/>
      <c r="AR802" s="53"/>
      <c r="AS802" s="53"/>
      <c r="AT802" s="53"/>
      <c r="AU802" s="53"/>
      <c r="AV802" s="53"/>
      <c r="AW802" s="53"/>
      <c r="AX802" s="53"/>
      <c r="AY802" s="53"/>
      <c r="AZ802" s="53"/>
      <c r="BA802" s="53"/>
      <c r="BB802" s="53"/>
      <c r="BC802" s="53"/>
      <c r="BD802" s="53"/>
      <c r="BE802" s="53"/>
      <c r="BF802" s="53"/>
      <c r="BG802" s="53"/>
      <c r="BH802" s="53"/>
      <c r="BI802" s="53"/>
      <c r="BJ802" s="53"/>
      <c r="BK802" s="53"/>
    </row>
    <row r="803" ht="12.75" customHeight="1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  <c r="AB803" s="53"/>
      <c r="AC803" s="53"/>
      <c r="AD803" s="53"/>
      <c r="AE803" s="53"/>
      <c r="AF803" s="53"/>
      <c r="AG803" s="53"/>
      <c r="AH803" s="53"/>
      <c r="AI803" s="53"/>
      <c r="AJ803" s="53"/>
      <c r="AK803" s="53"/>
      <c r="AL803" s="53"/>
      <c r="AM803" s="53"/>
      <c r="AN803" s="53"/>
      <c r="AO803" s="53"/>
      <c r="AP803" s="53"/>
      <c r="AQ803" s="53"/>
      <c r="AR803" s="53"/>
      <c r="AS803" s="53"/>
      <c r="AT803" s="53"/>
      <c r="AU803" s="53"/>
      <c r="AV803" s="53"/>
      <c r="AW803" s="53"/>
      <c r="AX803" s="53"/>
      <c r="AY803" s="53"/>
      <c r="AZ803" s="53"/>
      <c r="BA803" s="53"/>
      <c r="BB803" s="53"/>
      <c r="BC803" s="53"/>
      <c r="BD803" s="53"/>
      <c r="BE803" s="53"/>
      <c r="BF803" s="53"/>
      <c r="BG803" s="53"/>
      <c r="BH803" s="53"/>
      <c r="BI803" s="53"/>
      <c r="BJ803" s="53"/>
      <c r="BK803" s="53"/>
    </row>
    <row r="804" ht="12.75" customHeight="1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  <c r="AB804" s="53"/>
      <c r="AC804" s="53"/>
      <c r="AD804" s="53"/>
      <c r="AE804" s="53"/>
      <c r="AF804" s="53"/>
      <c r="AG804" s="53"/>
      <c r="AH804" s="53"/>
      <c r="AI804" s="53"/>
      <c r="AJ804" s="53"/>
      <c r="AK804" s="53"/>
      <c r="AL804" s="53"/>
      <c r="AM804" s="53"/>
      <c r="AN804" s="53"/>
      <c r="AO804" s="53"/>
      <c r="AP804" s="53"/>
      <c r="AQ804" s="53"/>
      <c r="AR804" s="53"/>
      <c r="AS804" s="53"/>
      <c r="AT804" s="53"/>
      <c r="AU804" s="53"/>
      <c r="AV804" s="53"/>
      <c r="AW804" s="53"/>
      <c r="AX804" s="53"/>
      <c r="AY804" s="53"/>
      <c r="AZ804" s="53"/>
      <c r="BA804" s="53"/>
      <c r="BB804" s="53"/>
      <c r="BC804" s="53"/>
      <c r="BD804" s="53"/>
      <c r="BE804" s="53"/>
      <c r="BF804" s="53"/>
      <c r="BG804" s="53"/>
      <c r="BH804" s="53"/>
      <c r="BI804" s="53"/>
      <c r="BJ804" s="53"/>
      <c r="BK804" s="53"/>
    </row>
    <row r="805" ht="12.75" customHeight="1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3"/>
      <c r="AD805" s="53"/>
      <c r="AE805" s="53"/>
      <c r="AF805" s="53"/>
      <c r="AG805" s="53"/>
      <c r="AH805" s="53"/>
      <c r="AI805" s="53"/>
      <c r="AJ805" s="53"/>
      <c r="AK805" s="53"/>
      <c r="AL805" s="53"/>
      <c r="AM805" s="53"/>
      <c r="AN805" s="53"/>
      <c r="AO805" s="53"/>
      <c r="AP805" s="53"/>
      <c r="AQ805" s="53"/>
      <c r="AR805" s="53"/>
      <c r="AS805" s="53"/>
      <c r="AT805" s="53"/>
      <c r="AU805" s="53"/>
      <c r="AV805" s="53"/>
      <c r="AW805" s="53"/>
      <c r="AX805" s="53"/>
      <c r="AY805" s="53"/>
      <c r="AZ805" s="53"/>
      <c r="BA805" s="53"/>
      <c r="BB805" s="53"/>
      <c r="BC805" s="53"/>
      <c r="BD805" s="53"/>
      <c r="BE805" s="53"/>
      <c r="BF805" s="53"/>
      <c r="BG805" s="53"/>
      <c r="BH805" s="53"/>
      <c r="BI805" s="53"/>
      <c r="BJ805" s="53"/>
      <c r="BK805" s="53"/>
    </row>
    <row r="806" ht="12.75" customHeight="1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53"/>
      <c r="AC806" s="53"/>
      <c r="AD806" s="53"/>
      <c r="AE806" s="53"/>
      <c r="AF806" s="53"/>
      <c r="AG806" s="53"/>
      <c r="AH806" s="53"/>
      <c r="AI806" s="53"/>
      <c r="AJ806" s="53"/>
      <c r="AK806" s="53"/>
      <c r="AL806" s="53"/>
      <c r="AM806" s="53"/>
      <c r="AN806" s="53"/>
      <c r="AO806" s="53"/>
      <c r="AP806" s="53"/>
      <c r="AQ806" s="53"/>
      <c r="AR806" s="53"/>
      <c r="AS806" s="53"/>
      <c r="AT806" s="53"/>
      <c r="AU806" s="53"/>
      <c r="AV806" s="53"/>
      <c r="AW806" s="53"/>
      <c r="AX806" s="53"/>
      <c r="AY806" s="53"/>
      <c r="AZ806" s="53"/>
      <c r="BA806" s="53"/>
      <c r="BB806" s="53"/>
      <c r="BC806" s="53"/>
      <c r="BD806" s="53"/>
      <c r="BE806" s="53"/>
      <c r="BF806" s="53"/>
      <c r="BG806" s="53"/>
      <c r="BH806" s="53"/>
      <c r="BI806" s="53"/>
      <c r="BJ806" s="53"/>
      <c r="BK806" s="53"/>
    </row>
    <row r="807" ht="12.75" customHeight="1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  <c r="AB807" s="53"/>
      <c r="AC807" s="53"/>
      <c r="AD807" s="53"/>
      <c r="AE807" s="53"/>
      <c r="AF807" s="53"/>
      <c r="AG807" s="53"/>
      <c r="AH807" s="53"/>
      <c r="AI807" s="53"/>
      <c r="AJ807" s="53"/>
      <c r="AK807" s="53"/>
      <c r="AL807" s="53"/>
      <c r="AM807" s="53"/>
      <c r="AN807" s="53"/>
      <c r="AO807" s="53"/>
      <c r="AP807" s="53"/>
      <c r="AQ807" s="53"/>
      <c r="AR807" s="53"/>
      <c r="AS807" s="53"/>
      <c r="AT807" s="53"/>
      <c r="AU807" s="53"/>
      <c r="AV807" s="53"/>
      <c r="AW807" s="53"/>
      <c r="AX807" s="53"/>
      <c r="AY807" s="53"/>
      <c r="AZ807" s="53"/>
      <c r="BA807" s="53"/>
      <c r="BB807" s="53"/>
      <c r="BC807" s="53"/>
      <c r="BD807" s="53"/>
      <c r="BE807" s="53"/>
      <c r="BF807" s="53"/>
      <c r="BG807" s="53"/>
      <c r="BH807" s="53"/>
      <c r="BI807" s="53"/>
      <c r="BJ807" s="53"/>
      <c r="BK807" s="53"/>
    </row>
    <row r="808" ht="12.75" customHeight="1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  <c r="AC808" s="53"/>
      <c r="AD808" s="53"/>
      <c r="AE808" s="53"/>
      <c r="AF808" s="53"/>
      <c r="AG808" s="53"/>
      <c r="AH808" s="53"/>
      <c r="AI808" s="53"/>
      <c r="AJ808" s="53"/>
      <c r="AK808" s="53"/>
      <c r="AL808" s="53"/>
      <c r="AM808" s="53"/>
      <c r="AN808" s="53"/>
      <c r="AO808" s="53"/>
      <c r="AP808" s="53"/>
      <c r="AQ808" s="53"/>
      <c r="AR808" s="53"/>
      <c r="AS808" s="53"/>
      <c r="AT808" s="53"/>
      <c r="AU808" s="53"/>
      <c r="AV808" s="53"/>
      <c r="AW808" s="53"/>
      <c r="AX808" s="53"/>
      <c r="AY808" s="53"/>
      <c r="AZ808" s="53"/>
      <c r="BA808" s="53"/>
      <c r="BB808" s="53"/>
      <c r="BC808" s="53"/>
      <c r="BD808" s="53"/>
      <c r="BE808" s="53"/>
      <c r="BF808" s="53"/>
      <c r="BG808" s="53"/>
      <c r="BH808" s="53"/>
      <c r="BI808" s="53"/>
      <c r="BJ808" s="53"/>
      <c r="BK808" s="53"/>
    </row>
    <row r="809" ht="12.75" customHeight="1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  <c r="AB809" s="53"/>
      <c r="AC809" s="53"/>
      <c r="AD809" s="53"/>
      <c r="AE809" s="53"/>
      <c r="AF809" s="53"/>
      <c r="AG809" s="53"/>
      <c r="AH809" s="53"/>
      <c r="AI809" s="53"/>
      <c r="AJ809" s="53"/>
      <c r="AK809" s="53"/>
      <c r="AL809" s="53"/>
      <c r="AM809" s="53"/>
      <c r="AN809" s="53"/>
      <c r="AO809" s="53"/>
      <c r="AP809" s="53"/>
      <c r="AQ809" s="53"/>
      <c r="AR809" s="53"/>
      <c r="AS809" s="53"/>
      <c r="AT809" s="53"/>
      <c r="AU809" s="53"/>
      <c r="AV809" s="53"/>
      <c r="AW809" s="53"/>
      <c r="AX809" s="53"/>
      <c r="AY809" s="53"/>
      <c r="AZ809" s="53"/>
      <c r="BA809" s="53"/>
      <c r="BB809" s="53"/>
      <c r="BC809" s="53"/>
      <c r="BD809" s="53"/>
      <c r="BE809" s="53"/>
      <c r="BF809" s="53"/>
      <c r="BG809" s="53"/>
      <c r="BH809" s="53"/>
      <c r="BI809" s="53"/>
      <c r="BJ809" s="53"/>
      <c r="BK809" s="53"/>
    </row>
    <row r="810" ht="12.75" customHeight="1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  <c r="AB810" s="53"/>
      <c r="AC810" s="53"/>
      <c r="AD810" s="53"/>
      <c r="AE810" s="53"/>
      <c r="AF810" s="53"/>
      <c r="AG810" s="53"/>
      <c r="AH810" s="53"/>
      <c r="AI810" s="53"/>
      <c r="AJ810" s="53"/>
      <c r="AK810" s="53"/>
      <c r="AL810" s="53"/>
      <c r="AM810" s="53"/>
      <c r="AN810" s="53"/>
      <c r="AO810" s="53"/>
      <c r="AP810" s="53"/>
      <c r="AQ810" s="53"/>
      <c r="AR810" s="53"/>
      <c r="AS810" s="53"/>
      <c r="AT810" s="53"/>
      <c r="AU810" s="53"/>
      <c r="AV810" s="53"/>
      <c r="AW810" s="53"/>
      <c r="AX810" s="53"/>
      <c r="AY810" s="53"/>
      <c r="AZ810" s="53"/>
      <c r="BA810" s="53"/>
      <c r="BB810" s="53"/>
      <c r="BC810" s="53"/>
      <c r="BD810" s="53"/>
      <c r="BE810" s="53"/>
      <c r="BF810" s="53"/>
      <c r="BG810" s="53"/>
      <c r="BH810" s="53"/>
      <c r="BI810" s="53"/>
      <c r="BJ810" s="53"/>
      <c r="BK810" s="53"/>
    </row>
    <row r="811" ht="12.75" customHeight="1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  <c r="AB811" s="53"/>
      <c r="AC811" s="53"/>
      <c r="AD811" s="53"/>
      <c r="AE811" s="53"/>
      <c r="AF811" s="53"/>
      <c r="AG811" s="53"/>
      <c r="AH811" s="53"/>
      <c r="AI811" s="53"/>
      <c r="AJ811" s="53"/>
      <c r="AK811" s="53"/>
      <c r="AL811" s="53"/>
      <c r="AM811" s="53"/>
      <c r="AN811" s="53"/>
      <c r="AO811" s="53"/>
      <c r="AP811" s="53"/>
      <c r="AQ811" s="53"/>
      <c r="AR811" s="53"/>
      <c r="AS811" s="53"/>
      <c r="AT811" s="53"/>
      <c r="AU811" s="53"/>
      <c r="AV811" s="53"/>
      <c r="AW811" s="53"/>
      <c r="AX811" s="53"/>
      <c r="AY811" s="53"/>
      <c r="AZ811" s="53"/>
      <c r="BA811" s="53"/>
      <c r="BB811" s="53"/>
      <c r="BC811" s="53"/>
      <c r="BD811" s="53"/>
      <c r="BE811" s="53"/>
      <c r="BF811" s="53"/>
      <c r="BG811" s="53"/>
      <c r="BH811" s="53"/>
      <c r="BI811" s="53"/>
      <c r="BJ811" s="53"/>
      <c r="BK811" s="53"/>
    </row>
    <row r="812" ht="12.75" customHeight="1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  <c r="AA812" s="53"/>
      <c r="AB812" s="53"/>
      <c r="AC812" s="53"/>
      <c r="AD812" s="53"/>
      <c r="AE812" s="53"/>
      <c r="AF812" s="53"/>
      <c r="AG812" s="53"/>
      <c r="AH812" s="53"/>
      <c r="AI812" s="53"/>
      <c r="AJ812" s="53"/>
      <c r="AK812" s="53"/>
      <c r="AL812" s="53"/>
      <c r="AM812" s="53"/>
      <c r="AN812" s="53"/>
      <c r="AO812" s="53"/>
      <c r="AP812" s="53"/>
      <c r="AQ812" s="53"/>
      <c r="AR812" s="53"/>
      <c r="AS812" s="53"/>
      <c r="AT812" s="53"/>
      <c r="AU812" s="53"/>
      <c r="AV812" s="53"/>
      <c r="AW812" s="53"/>
      <c r="AX812" s="53"/>
      <c r="AY812" s="53"/>
      <c r="AZ812" s="53"/>
      <c r="BA812" s="53"/>
      <c r="BB812" s="53"/>
      <c r="BC812" s="53"/>
      <c r="BD812" s="53"/>
      <c r="BE812" s="53"/>
      <c r="BF812" s="53"/>
      <c r="BG812" s="53"/>
      <c r="BH812" s="53"/>
      <c r="BI812" s="53"/>
      <c r="BJ812" s="53"/>
      <c r="BK812" s="53"/>
    </row>
    <row r="813" ht="12.75" customHeight="1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  <c r="AA813" s="53"/>
      <c r="AB813" s="53"/>
      <c r="AC813" s="53"/>
      <c r="AD813" s="53"/>
      <c r="AE813" s="53"/>
      <c r="AF813" s="53"/>
      <c r="AG813" s="53"/>
      <c r="AH813" s="53"/>
      <c r="AI813" s="53"/>
      <c r="AJ813" s="53"/>
      <c r="AK813" s="53"/>
      <c r="AL813" s="53"/>
      <c r="AM813" s="53"/>
      <c r="AN813" s="53"/>
      <c r="AO813" s="53"/>
      <c r="AP813" s="53"/>
      <c r="AQ813" s="53"/>
      <c r="AR813" s="53"/>
      <c r="AS813" s="53"/>
      <c r="AT813" s="53"/>
      <c r="AU813" s="53"/>
      <c r="AV813" s="53"/>
      <c r="AW813" s="53"/>
      <c r="AX813" s="53"/>
      <c r="AY813" s="53"/>
      <c r="AZ813" s="53"/>
      <c r="BA813" s="53"/>
      <c r="BB813" s="53"/>
      <c r="BC813" s="53"/>
      <c r="BD813" s="53"/>
      <c r="BE813" s="53"/>
      <c r="BF813" s="53"/>
      <c r="BG813" s="53"/>
      <c r="BH813" s="53"/>
      <c r="BI813" s="53"/>
      <c r="BJ813" s="53"/>
      <c r="BK813" s="53"/>
    </row>
    <row r="814" ht="12.75" customHeight="1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  <c r="AA814" s="53"/>
      <c r="AB814" s="53"/>
      <c r="AC814" s="53"/>
      <c r="AD814" s="53"/>
      <c r="AE814" s="53"/>
      <c r="AF814" s="53"/>
      <c r="AG814" s="53"/>
      <c r="AH814" s="53"/>
      <c r="AI814" s="53"/>
      <c r="AJ814" s="53"/>
      <c r="AK814" s="53"/>
      <c r="AL814" s="53"/>
      <c r="AM814" s="53"/>
      <c r="AN814" s="53"/>
      <c r="AO814" s="53"/>
      <c r="AP814" s="53"/>
      <c r="AQ814" s="53"/>
      <c r="AR814" s="53"/>
      <c r="AS814" s="53"/>
      <c r="AT814" s="53"/>
      <c r="AU814" s="53"/>
      <c r="AV814" s="53"/>
      <c r="AW814" s="53"/>
      <c r="AX814" s="53"/>
      <c r="AY814" s="53"/>
      <c r="AZ814" s="53"/>
      <c r="BA814" s="53"/>
      <c r="BB814" s="53"/>
      <c r="BC814" s="53"/>
      <c r="BD814" s="53"/>
      <c r="BE814" s="53"/>
      <c r="BF814" s="53"/>
      <c r="BG814" s="53"/>
      <c r="BH814" s="53"/>
      <c r="BI814" s="53"/>
      <c r="BJ814" s="53"/>
      <c r="BK814" s="53"/>
    </row>
    <row r="815" ht="12.75" customHeight="1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  <c r="AB815" s="53"/>
      <c r="AC815" s="53"/>
      <c r="AD815" s="53"/>
      <c r="AE815" s="53"/>
      <c r="AF815" s="53"/>
      <c r="AG815" s="53"/>
      <c r="AH815" s="53"/>
      <c r="AI815" s="53"/>
      <c r="AJ815" s="53"/>
      <c r="AK815" s="53"/>
      <c r="AL815" s="53"/>
      <c r="AM815" s="53"/>
      <c r="AN815" s="53"/>
      <c r="AO815" s="53"/>
      <c r="AP815" s="53"/>
      <c r="AQ815" s="53"/>
      <c r="AR815" s="53"/>
      <c r="AS815" s="53"/>
      <c r="AT815" s="53"/>
      <c r="AU815" s="53"/>
      <c r="AV815" s="53"/>
      <c r="AW815" s="53"/>
      <c r="AX815" s="53"/>
      <c r="AY815" s="53"/>
      <c r="AZ815" s="53"/>
      <c r="BA815" s="53"/>
      <c r="BB815" s="53"/>
      <c r="BC815" s="53"/>
      <c r="BD815" s="53"/>
      <c r="BE815" s="53"/>
      <c r="BF815" s="53"/>
      <c r="BG815" s="53"/>
      <c r="BH815" s="53"/>
      <c r="BI815" s="53"/>
      <c r="BJ815" s="53"/>
      <c r="BK815" s="53"/>
    </row>
    <row r="816" ht="12.75" customHeight="1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  <c r="AB816" s="53"/>
      <c r="AC816" s="53"/>
      <c r="AD816" s="53"/>
      <c r="AE816" s="53"/>
      <c r="AF816" s="53"/>
      <c r="AG816" s="53"/>
      <c r="AH816" s="53"/>
      <c r="AI816" s="53"/>
      <c r="AJ816" s="53"/>
      <c r="AK816" s="53"/>
      <c r="AL816" s="53"/>
      <c r="AM816" s="53"/>
      <c r="AN816" s="53"/>
      <c r="AO816" s="53"/>
      <c r="AP816" s="53"/>
      <c r="AQ816" s="53"/>
      <c r="AR816" s="53"/>
      <c r="AS816" s="53"/>
      <c r="AT816" s="53"/>
      <c r="AU816" s="53"/>
      <c r="AV816" s="53"/>
      <c r="AW816" s="53"/>
      <c r="AX816" s="53"/>
      <c r="AY816" s="53"/>
      <c r="AZ816" s="53"/>
      <c r="BA816" s="53"/>
      <c r="BB816" s="53"/>
      <c r="BC816" s="53"/>
      <c r="BD816" s="53"/>
      <c r="BE816" s="53"/>
      <c r="BF816" s="53"/>
      <c r="BG816" s="53"/>
      <c r="BH816" s="53"/>
      <c r="BI816" s="53"/>
      <c r="BJ816" s="53"/>
      <c r="BK816" s="53"/>
    </row>
    <row r="817" ht="12.75" customHeight="1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  <c r="AA817" s="53"/>
      <c r="AB817" s="53"/>
      <c r="AC817" s="53"/>
      <c r="AD817" s="53"/>
      <c r="AE817" s="53"/>
      <c r="AF817" s="53"/>
      <c r="AG817" s="53"/>
      <c r="AH817" s="53"/>
      <c r="AI817" s="53"/>
      <c r="AJ817" s="53"/>
      <c r="AK817" s="53"/>
      <c r="AL817" s="53"/>
      <c r="AM817" s="53"/>
      <c r="AN817" s="53"/>
      <c r="AO817" s="53"/>
      <c r="AP817" s="53"/>
      <c r="AQ817" s="53"/>
      <c r="AR817" s="53"/>
      <c r="AS817" s="53"/>
      <c r="AT817" s="53"/>
      <c r="AU817" s="53"/>
      <c r="AV817" s="53"/>
      <c r="AW817" s="53"/>
      <c r="AX817" s="53"/>
      <c r="AY817" s="53"/>
      <c r="AZ817" s="53"/>
      <c r="BA817" s="53"/>
      <c r="BB817" s="53"/>
      <c r="BC817" s="53"/>
      <c r="BD817" s="53"/>
      <c r="BE817" s="53"/>
      <c r="BF817" s="53"/>
      <c r="BG817" s="53"/>
      <c r="BH817" s="53"/>
      <c r="BI817" s="53"/>
      <c r="BJ817" s="53"/>
      <c r="BK817" s="53"/>
    </row>
    <row r="818" ht="12.75" customHeight="1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  <c r="AA818" s="53"/>
      <c r="AB818" s="53"/>
      <c r="AC818" s="53"/>
      <c r="AD818" s="53"/>
      <c r="AE818" s="53"/>
      <c r="AF818" s="53"/>
      <c r="AG818" s="53"/>
      <c r="AH818" s="53"/>
      <c r="AI818" s="53"/>
      <c r="AJ818" s="53"/>
      <c r="AK818" s="53"/>
      <c r="AL818" s="53"/>
      <c r="AM818" s="53"/>
      <c r="AN818" s="53"/>
      <c r="AO818" s="53"/>
      <c r="AP818" s="53"/>
      <c r="AQ818" s="53"/>
      <c r="AR818" s="53"/>
      <c r="AS818" s="53"/>
      <c r="AT818" s="53"/>
      <c r="AU818" s="53"/>
      <c r="AV818" s="53"/>
      <c r="AW818" s="53"/>
      <c r="AX818" s="53"/>
      <c r="AY818" s="53"/>
      <c r="AZ818" s="53"/>
      <c r="BA818" s="53"/>
      <c r="BB818" s="53"/>
      <c r="BC818" s="53"/>
      <c r="BD818" s="53"/>
      <c r="BE818" s="53"/>
      <c r="BF818" s="53"/>
      <c r="BG818" s="53"/>
      <c r="BH818" s="53"/>
      <c r="BI818" s="53"/>
      <c r="BJ818" s="53"/>
      <c r="BK818" s="53"/>
    </row>
    <row r="819" ht="12.75" customHeight="1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  <c r="AA819" s="53"/>
      <c r="AB819" s="53"/>
      <c r="AC819" s="53"/>
      <c r="AD819" s="53"/>
      <c r="AE819" s="53"/>
      <c r="AF819" s="53"/>
      <c r="AG819" s="53"/>
      <c r="AH819" s="53"/>
      <c r="AI819" s="53"/>
      <c r="AJ819" s="53"/>
      <c r="AK819" s="53"/>
      <c r="AL819" s="53"/>
      <c r="AM819" s="53"/>
      <c r="AN819" s="53"/>
      <c r="AO819" s="53"/>
      <c r="AP819" s="53"/>
      <c r="AQ819" s="53"/>
      <c r="AR819" s="53"/>
      <c r="AS819" s="53"/>
      <c r="AT819" s="53"/>
      <c r="AU819" s="53"/>
      <c r="AV819" s="53"/>
      <c r="AW819" s="53"/>
      <c r="AX819" s="53"/>
      <c r="AY819" s="53"/>
      <c r="AZ819" s="53"/>
      <c r="BA819" s="53"/>
      <c r="BB819" s="53"/>
      <c r="BC819" s="53"/>
      <c r="BD819" s="53"/>
      <c r="BE819" s="53"/>
      <c r="BF819" s="53"/>
      <c r="BG819" s="53"/>
      <c r="BH819" s="53"/>
      <c r="BI819" s="53"/>
      <c r="BJ819" s="53"/>
      <c r="BK819" s="53"/>
    </row>
    <row r="820" ht="12.75" customHeight="1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  <c r="AC820" s="53"/>
      <c r="AD820" s="53"/>
      <c r="AE820" s="53"/>
      <c r="AF820" s="53"/>
      <c r="AG820" s="53"/>
      <c r="AH820" s="53"/>
      <c r="AI820" s="53"/>
      <c r="AJ820" s="53"/>
      <c r="AK820" s="53"/>
      <c r="AL820" s="53"/>
      <c r="AM820" s="53"/>
      <c r="AN820" s="53"/>
      <c r="AO820" s="53"/>
      <c r="AP820" s="53"/>
      <c r="AQ820" s="53"/>
      <c r="AR820" s="53"/>
      <c r="AS820" s="53"/>
      <c r="AT820" s="53"/>
      <c r="AU820" s="53"/>
      <c r="AV820" s="53"/>
      <c r="AW820" s="53"/>
      <c r="AX820" s="53"/>
      <c r="AY820" s="53"/>
      <c r="AZ820" s="53"/>
      <c r="BA820" s="53"/>
      <c r="BB820" s="53"/>
      <c r="BC820" s="53"/>
      <c r="BD820" s="53"/>
      <c r="BE820" s="53"/>
      <c r="BF820" s="53"/>
      <c r="BG820" s="53"/>
      <c r="BH820" s="53"/>
      <c r="BI820" s="53"/>
      <c r="BJ820" s="53"/>
      <c r="BK820" s="53"/>
    </row>
    <row r="821" ht="12.75" customHeight="1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  <c r="AB821" s="53"/>
      <c r="AC821" s="53"/>
      <c r="AD821" s="53"/>
      <c r="AE821" s="53"/>
      <c r="AF821" s="53"/>
      <c r="AG821" s="53"/>
      <c r="AH821" s="53"/>
      <c r="AI821" s="53"/>
      <c r="AJ821" s="53"/>
      <c r="AK821" s="53"/>
      <c r="AL821" s="53"/>
      <c r="AM821" s="53"/>
      <c r="AN821" s="53"/>
      <c r="AO821" s="53"/>
      <c r="AP821" s="53"/>
      <c r="AQ821" s="53"/>
      <c r="AR821" s="53"/>
      <c r="AS821" s="53"/>
      <c r="AT821" s="53"/>
      <c r="AU821" s="53"/>
      <c r="AV821" s="53"/>
      <c r="AW821" s="53"/>
      <c r="AX821" s="53"/>
      <c r="AY821" s="53"/>
      <c r="AZ821" s="53"/>
      <c r="BA821" s="53"/>
      <c r="BB821" s="53"/>
      <c r="BC821" s="53"/>
      <c r="BD821" s="53"/>
      <c r="BE821" s="53"/>
      <c r="BF821" s="53"/>
      <c r="BG821" s="53"/>
      <c r="BH821" s="53"/>
      <c r="BI821" s="53"/>
      <c r="BJ821" s="53"/>
      <c r="BK821" s="53"/>
    </row>
    <row r="822" ht="12.75" customHeight="1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  <c r="AA822" s="53"/>
      <c r="AB822" s="53"/>
      <c r="AC822" s="53"/>
      <c r="AD822" s="53"/>
      <c r="AE822" s="53"/>
      <c r="AF822" s="53"/>
      <c r="AG822" s="53"/>
      <c r="AH822" s="53"/>
      <c r="AI822" s="53"/>
      <c r="AJ822" s="53"/>
      <c r="AK822" s="53"/>
      <c r="AL822" s="53"/>
      <c r="AM822" s="53"/>
      <c r="AN822" s="53"/>
      <c r="AO822" s="53"/>
      <c r="AP822" s="53"/>
      <c r="AQ822" s="53"/>
      <c r="AR822" s="53"/>
      <c r="AS822" s="53"/>
      <c r="AT822" s="53"/>
      <c r="AU822" s="53"/>
      <c r="AV822" s="53"/>
      <c r="AW822" s="53"/>
      <c r="AX822" s="53"/>
      <c r="AY822" s="53"/>
      <c r="AZ822" s="53"/>
      <c r="BA822" s="53"/>
      <c r="BB822" s="53"/>
      <c r="BC822" s="53"/>
      <c r="BD822" s="53"/>
      <c r="BE822" s="53"/>
      <c r="BF822" s="53"/>
      <c r="BG822" s="53"/>
      <c r="BH822" s="53"/>
      <c r="BI822" s="53"/>
      <c r="BJ822" s="53"/>
      <c r="BK822" s="53"/>
    </row>
    <row r="823" ht="12.75" customHeight="1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  <c r="AA823" s="53"/>
      <c r="AB823" s="53"/>
      <c r="AC823" s="53"/>
      <c r="AD823" s="53"/>
      <c r="AE823" s="53"/>
      <c r="AF823" s="53"/>
      <c r="AG823" s="53"/>
      <c r="AH823" s="53"/>
      <c r="AI823" s="53"/>
      <c r="AJ823" s="53"/>
      <c r="AK823" s="53"/>
      <c r="AL823" s="53"/>
      <c r="AM823" s="53"/>
      <c r="AN823" s="53"/>
      <c r="AO823" s="53"/>
      <c r="AP823" s="53"/>
      <c r="AQ823" s="53"/>
      <c r="AR823" s="53"/>
      <c r="AS823" s="53"/>
      <c r="AT823" s="53"/>
      <c r="AU823" s="53"/>
      <c r="AV823" s="53"/>
      <c r="AW823" s="53"/>
      <c r="AX823" s="53"/>
      <c r="AY823" s="53"/>
      <c r="AZ823" s="53"/>
      <c r="BA823" s="53"/>
      <c r="BB823" s="53"/>
      <c r="BC823" s="53"/>
      <c r="BD823" s="53"/>
      <c r="BE823" s="53"/>
      <c r="BF823" s="53"/>
      <c r="BG823" s="53"/>
      <c r="BH823" s="53"/>
      <c r="BI823" s="53"/>
      <c r="BJ823" s="53"/>
      <c r="BK823" s="53"/>
    </row>
    <row r="824" ht="12.75" customHeight="1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  <c r="AA824" s="53"/>
      <c r="AB824" s="53"/>
      <c r="AC824" s="53"/>
      <c r="AD824" s="53"/>
      <c r="AE824" s="53"/>
      <c r="AF824" s="53"/>
      <c r="AG824" s="53"/>
      <c r="AH824" s="53"/>
      <c r="AI824" s="53"/>
      <c r="AJ824" s="53"/>
      <c r="AK824" s="53"/>
      <c r="AL824" s="53"/>
      <c r="AM824" s="53"/>
      <c r="AN824" s="53"/>
      <c r="AO824" s="53"/>
      <c r="AP824" s="53"/>
      <c r="AQ824" s="53"/>
      <c r="AR824" s="53"/>
      <c r="AS824" s="53"/>
      <c r="AT824" s="53"/>
      <c r="AU824" s="53"/>
      <c r="AV824" s="53"/>
      <c r="AW824" s="53"/>
      <c r="AX824" s="53"/>
      <c r="AY824" s="53"/>
      <c r="AZ824" s="53"/>
      <c r="BA824" s="53"/>
      <c r="BB824" s="53"/>
      <c r="BC824" s="53"/>
      <c r="BD824" s="53"/>
      <c r="BE824" s="53"/>
      <c r="BF824" s="53"/>
      <c r="BG824" s="53"/>
      <c r="BH824" s="53"/>
      <c r="BI824" s="53"/>
      <c r="BJ824" s="53"/>
      <c r="BK824" s="53"/>
    </row>
    <row r="825" ht="12.75" customHeight="1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  <c r="AA825" s="53"/>
      <c r="AB825" s="53"/>
      <c r="AC825" s="53"/>
      <c r="AD825" s="53"/>
      <c r="AE825" s="53"/>
      <c r="AF825" s="53"/>
      <c r="AG825" s="53"/>
      <c r="AH825" s="53"/>
      <c r="AI825" s="53"/>
      <c r="AJ825" s="53"/>
      <c r="AK825" s="53"/>
      <c r="AL825" s="53"/>
      <c r="AM825" s="53"/>
      <c r="AN825" s="53"/>
      <c r="AO825" s="53"/>
      <c r="AP825" s="53"/>
      <c r="AQ825" s="53"/>
      <c r="AR825" s="53"/>
      <c r="AS825" s="53"/>
      <c r="AT825" s="53"/>
      <c r="AU825" s="53"/>
      <c r="AV825" s="53"/>
      <c r="AW825" s="53"/>
      <c r="AX825" s="53"/>
      <c r="AY825" s="53"/>
      <c r="AZ825" s="53"/>
      <c r="BA825" s="53"/>
      <c r="BB825" s="53"/>
      <c r="BC825" s="53"/>
      <c r="BD825" s="53"/>
      <c r="BE825" s="53"/>
      <c r="BF825" s="53"/>
      <c r="BG825" s="53"/>
      <c r="BH825" s="53"/>
      <c r="BI825" s="53"/>
      <c r="BJ825" s="53"/>
      <c r="BK825" s="53"/>
    </row>
    <row r="826" ht="12.75" customHeight="1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  <c r="AA826" s="53"/>
      <c r="AB826" s="53"/>
      <c r="AC826" s="53"/>
      <c r="AD826" s="53"/>
      <c r="AE826" s="53"/>
      <c r="AF826" s="53"/>
      <c r="AG826" s="53"/>
      <c r="AH826" s="53"/>
      <c r="AI826" s="53"/>
      <c r="AJ826" s="53"/>
      <c r="AK826" s="53"/>
      <c r="AL826" s="53"/>
      <c r="AM826" s="53"/>
      <c r="AN826" s="53"/>
      <c r="AO826" s="53"/>
      <c r="AP826" s="53"/>
      <c r="AQ826" s="53"/>
      <c r="AR826" s="53"/>
      <c r="AS826" s="53"/>
      <c r="AT826" s="53"/>
      <c r="AU826" s="53"/>
      <c r="AV826" s="53"/>
      <c r="AW826" s="53"/>
      <c r="AX826" s="53"/>
      <c r="AY826" s="53"/>
      <c r="AZ826" s="53"/>
      <c r="BA826" s="53"/>
      <c r="BB826" s="53"/>
      <c r="BC826" s="53"/>
      <c r="BD826" s="53"/>
      <c r="BE826" s="53"/>
      <c r="BF826" s="53"/>
      <c r="BG826" s="53"/>
      <c r="BH826" s="53"/>
      <c r="BI826" s="53"/>
      <c r="BJ826" s="53"/>
      <c r="BK826" s="53"/>
    </row>
    <row r="827" ht="12.75" customHeight="1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  <c r="AA827" s="53"/>
      <c r="AB827" s="53"/>
      <c r="AC827" s="53"/>
      <c r="AD827" s="53"/>
      <c r="AE827" s="53"/>
      <c r="AF827" s="53"/>
      <c r="AG827" s="53"/>
      <c r="AH827" s="53"/>
      <c r="AI827" s="53"/>
      <c r="AJ827" s="53"/>
      <c r="AK827" s="53"/>
      <c r="AL827" s="53"/>
      <c r="AM827" s="53"/>
      <c r="AN827" s="53"/>
      <c r="AO827" s="53"/>
      <c r="AP827" s="53"/>
      <c r="AQ827" s="53"/>
      <c r="AR827" s="53"/>
      <c r="AS827" s="53"/>
      <c r="AT827" s="53"/>
      <c r="AU827" s="53"/>
      <c r="AV827" s="53"/>
      <c r="AW827" s="53"/>
      <c r="AX827" s="53"/>
      <c r="AY827" s="53"/>
      <c r="AZ827" s="53"/>
      <c r="BA827" s="53"/>
      <c r="BB827" s="53"/>
      <c r="BC827" s="53"/>
      <c r="BD827" s="53"/>
      <c r="BE827" s="53"/>
      <c r="BF827" s="53"/>
      <c r="BG827" s="53"/>
      <c r="BH827" s="53"/>
      <c r="BI827" s="53"/>
      <c r="BJ827" s="53"/>
      <c r="BK827" s="53"/>
    </row>
    <row r="828" ht="12.75" customHeight="1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  <c r="AB828" s="53"/>
      <c r="AC828" s="53"/>
      <c r="AD828" s="53"/>
      <c r="AE828" s="53"/>
      <c r="AF828" s="53"/>
      <c r="AG828" s="53"/>
      <c r="AH828" s="53"/>
      <c r="AI828" s="53"/>
      <c r="AJ828" s="53"/>
      <c r="AK828" s="53"/>
      <c r="AL828" s="53"/>
      <c r="AM828" s="53"/>
      <c r="AN828" s="53"/>
      <c r="AO828" s="53"/>
      <c r="AP828" s="53"/>
      <c r="AQ828" s="53"/>
      <c r="AR828" s="53"/>
      <c r="AS828" s="53"/>
      <c r="AT828" s="53"/>
      <c r="AU828" s="53"/>
      <c r="AV828" s="53"/>
      <c r="AW828" s="53"/>
      <c r="AX828" s="53"/>
      <c r="AY828" s="53"/>
      <c r="AZ828" s="53"/>
      <c r="BA828" s="53"/>
      <c r="BB828" s="53"/>
      <c r="BC828" s="53"/>
      <c r="BD828" s="53"/>
      <c r="BE828" s="53"/>
      <c r="BF828" s="53"/>
      <c r="BG828" s="53"/>
      <c r="BH828" s="53"/>
      <c r="BI828" s="53"/>
      <c r="BJ828" s="53"/>
      <c r="BK828" s="53"/>
    </row>
    <row r="829" ht="12.75" customHeight="1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  <c r="AB829" s="53"/>
      <c r="AC829" s="53"/>
      <c r="AD829" s="53"/>
      <c r="AE829" s="53"/>
      <c r="AF829" s="53"/>
      <c r="AG829" s="53"/>
      <c r="AH829" s="53"/>
      <c r="AI829" s="53"/>
      <c r="AJ829" s="53"/>
      <c r="AK829" s="53"/>
      <c r="AL829" s="53"/>
      <c r="AM829" s="53"/>
      <c r="AN829" s="53"/>
      <c r="AO829" s="53"/>
      <c r="AP829" s="53"/>
      <c r="AQ829" s="53"/>
      <c r="AR829" s="53"/>
      <c r="AS829" s="53"/>
      <c r="AT829" s="53"/>
      <c r="AU829" s="53"/>
      <c r="AV829" s="53"/>
      <c r="AW829" s="53"/>
      <c r="AX829" s="53"/>
      <c r="AY829" s="53"/>
      <c r="AZ829" s="53"/>
      <c r="BA829" s="53"/>
      <c r="BB829" s="53"/>
      <c r="BC829" s="53"/>
      <c r="BD829" s="53"/>
      <c r="BE829" s="53"/>
      <c r="BF829" s="53"/>
      <c r="BG829" s="53"/>
      <c r="BH829" s="53"/>
      <c r="BI829" s="53"/>
      <c r="BJ829" s="53"/>
      <c r="BK829" s="53"/>
    </row>
    <row r="830" ht="12.75" customHeight="1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  <c r="AD830" s="53"/>
      <c r="AE830" s="53"/>
      <c r="AF830" s="53"/>
      <c r="AG830" s="53"/>
      <c r="AH830" s="53"/>
      <c r="AI830" s="53"/>
      <c r="AJ830" s="53"/>
      <c r="AK830" s="53"/>
      <c r="AL830" s="53"/>
      <c r="AM830" s="53"/>
      <c r="AN830" s="53"/>
      <c r="AO830" s="53"/>
      <c r="AP830" s="53"/>
      <c r="AQ830" s="53"/>
      <c r="AR830" s="53"/>
      <c r="AS830" s="53"/>
      <c r="AT830" s="53"/>
      <c r="AU830" s="53"/>
      <c r="AV830" s="53"/>
      <c r="AW830" s="53"/>
      <c r="AX830" s="53"/>
      <c r="AY830" s="53"/>
      <c r="AZ830" s="53"/>
      <c r="BA830" s="53"/>
      <c r="BB830" s="53"/>
      <c r="BC830" s="53"/>
      <c r="BD830" s="53"/>
      <c r="BE830" s="53"/>
      <c r="BF830" s="53"/>
      <c r="BG830" s="53"/>
      <c r="BH830" s="53"/>
      <c r="BI830" s="53"/>
      <c r="BJ830" s="53"/>
      <c r="BK830" s="53"/>
    </row>
    <row r="831" ht="12.75" customHeight="1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3"/>
      <c r="AD831" s="53"/>
      <c r="AE831" s="53"/>
      <c r="AF831" s="53"/>
      <c r="AG831" s="53"/>
      <c r="AH831" s="53"/>
      <c r="AI831" s="53"/>
      <c r="AJ831" s="53"/>
      <c r="AK831" s="53"/>
      <c r="AL831" s="53"/>
      <c r="AM831" s="53"/>
      <c r="AN831" s="53"/>
      <c r="AO831" s="53"/>
      <c r="AP831" s="53"/>
      <c r="AQ831" s="53"/>
      <c r="AR831" s="53"/>
      <c r="AS831" s="53"/>
      <c r="AT831" s="53"/>
      <c r="AU831" s="53"/>
      <c r="AV831" s="53"/>
      <c r="AW831" s="53"/>
      <c r="AX831" s="53"/>
      <c r="AY831" s="53"/>
      <c r="AZ831" s="53"/>
      <c r="BA831" s="53"/>
      <c r="BB831" s="53"/>
      <c r="BC831" s="53"/>
      <c r="BD831" s="53"/>
      <c r="BE831" s="53"/>
      <c r="BF831" s="53"/>
      <c r="BG831" s="53"/>
      <c r="BH831" s="53"/>
      <c r="BI831" s="53"/>
      <c r="BJ831" s="53"/>
      <c r="BK831" s="53"/>
    </row>
    <row r="832" ht="12.75" customHeight="1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  <c r="AA832" s="53"/>
      <c r="AB832" s="53"/>
      <c r="AC832" s="53"/>
      <c r="AD832" s="53"/>
      <c r="AE832" s="53"/>
      <c r="AF832" s="53"/>
      <c r="AG832" s="53"/>
      <c r="AH832" s="53"/>
      <c r="AI832" s="53"/>
      <c r="AJ832" s="53"/>
      <c r="AK832" s="53"/>
      <c r="AL832" s="53"/>
      <c r="AM832" s="53"/>
      <c r="AN832" s="53"/>
      <c r="AO832" s="53"/>
      <c r="AP832" s="53"/>
      <c r="AQ832" s="53"/>
      <c r="AR832" s="53"/>
      <c r="AS832" s="53"/>
      <c r="AT832" s="53"/>
      <c r="AU832" s="53"/>
      <c r="AV832" s="53"/>
      <c r="AW832" s="53"/>
      <c r="AX832" s="53"/>
      <c r="AY832" s="53"/>
      <c r="AZ832" s="53"/>
      <c r="BA832" s="53"/>
      <c r="BB832" s="53"/>
      <c r="BC832" s="53"/>
      <c r="BD832" s="53"/>
      <c r="BE832" s="53"/>
      <c r="BF832" s="53"/>
      <c r="BG832" s="53"/>
      <c r="BH832" s="53"/>
      <c r="BI832" s="53"/>
      <c r="BJ832" s="53"/>
      <c r="BK832" s="53"/>
    </row>
    <row r="833" ht="12.75" customHeight="1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  <c r="AA833" s="53"/>
      <c r="AB833" s="53"/>
      <c r="AC833" s="53"/>
      <c r="AD833" s="53"/>
      <c r="AE833" s="53"/>
      <c r="AF833" s="53"/>
      <c r="AG833" s="53"/>
      <c r="AH833" s="53"/>
      <c r="AI833" s="53"/>
      <c r="AJ833" s="53"/>
      <c r="AK833" s="53"/>
      <c r="AL833" s="53"/>
      <c r="AM833" s="53"/>
      <c r="AN833" s="53"/>
      <c r="AO833" s="53"/>
      <c r="AP833" s="53"/>
      <c r="AQ833" s="53"/>
      <c r="AR833" s="53"/>
      <c r="AS833" s="53"/>
      <c r="AT833" s="53"/>
      <c r="AU833" s="53"/>
      <c r="AV833" s="53"/>
      <c r="AW833" s="53"/>
      <c r="AX833" s="53"/>
      <c r="AY833" s="53"/>
      <c r="AZ833" s="53"/>
      <c r="BA833" s="53"/>
      <c r="BB833" s="53"/>
      <c r="BC833" s="53"/>
      <c r="BD833" s="53"/>
      <c r="BE833" s="53"/>
      <c r="BF833" s="53"/>
      <c r="BG833" s="53"/>
      <c r="BH833" s="53"/>
      <c r="BI833" s="53"/>
      <c r="BJ833" s="53"/>
      <c r="BK833" s="53"/>
    </row>
    <row r="834" ht="12.75" customHeight="1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  <c r="AA834" s="53"/>
      <c r="AB834" s="53"/>
      <c r="AC834" s="53"/>
      <c r="AD834" s="53"/>
      <c r="AE834" s="53"/>
      <c r="AF834" s="53"/>
      <c r="AG834" s="53"/>
      <c r="AH834" s="53"/>
      <c r="AI834" s="53"/>
      <c r="AJ834" s="53"/>
      <c r="AK834" s="53"/>
      <c r="AL834" s="53"/>
      <c r="AM834" s="53"/>
      <c r="AN834" s="53"/>
      <c r="AO834" s="53"/>
      <c r="AP834" s="53"/>
      <c r="AQ834" s="53"/>
      <c r="AR834" s="53"/>
      <c r="AS834" s="53"/>
      <c r="AT834" s="53"/>
      <c r="AU834" s="53"/>
      <c r="AV834" s="53"/>
      <c r="AW834" s="53"/>
      <c r="AX834" s="53"/>
      <c r="AY834" s="53"/>
      <c r="AZ834" s="53"/>
      <c r="BA834" s="53"/>
      <c r="BB834" s="53"/>
      <c r="BC834" s="53"/>
      <c r="BD834" s="53"/>
      <c r="BE834" s="53"/>
      <c r="BF834" s="53"/>
      <c r="BG834" s="53"/>
      <c r="BH834" s="53"/>
      <c r="BI834" s="53"/>
      <c r="BJ834" s="53"/>
      <c r="BK834" s="53"/>
    </row>
    <row r="835" ht="12.75" customHeight="1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  <c r="AB835" s="53"/>
      <c r="AC835" s="53"/>
      <c r="AD835" s="53"/>
      <c r="AE835" s="53"/>
      <c r="AF835" s="53"/>
      <c r="AG835" s="53"/>
      <c r="AH835" s="53"/>
      <c r="AI835" s="53"/>
      <c r="AJ835" s="53"/>
      <c r="AK835" s="53"/>
      <c r="AL835" s="53"/>
      <c r="AM835" s="53"/>
      <c r="AN835" s="53"/>
      <c r="AO835" s="53"/>
      <c r="AP835" s="53"/>
      <c r="AQ835" s="53"/>
      <c r="AR835" s="53"/>
      <c r="AS835" s="53"/>
      <c r="AT835" s="53"/>
      <c r="AU835" s="53"/>
      <c r="AV835" s="53"/>
      <c r="AW835" s="53"/>
      <c r="AX835" s="53"/>
      <c r="AY835" s="53"/>
      <c r="AZ835" s="53"/>
      <c r="BA835" s="53"/>
      <c r="BB835" s="53"/>
      <c r="BC835" s="53"/>
      <c r="BD835" s="53"/>
      <c r="BE835" s="53"/>
      <c r="BF835" s="53"/>
      <c r="BG835" s="53"/>
      <c r="BH835" s="53"/>
      <c r="BI835" s="53"/>
      <c r="BJ835" s="53"/>
      <c r="BK835" s="53"/>
    </row>
    <row r="836" ht="12.75" customHeight="1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  <c r="AB836" s="53"/>
      <c r="AC836" s="53"/>
      <c r="AD836" s="53"/>
      <c r="AE836" s="53"/>
      <c r="AF836" s="53"/>
      <c r="AG836" s="53"/>
      <c r="AH836" s="53"/>
      <c r="AI836" s="53"/>
      <c r="AJ836" s="53"/>
      <c r="AK836" s="53"/>
      <c r="AL836" s="53"/>
      <c r="AM836" s="53"/>
      <c r="AN836" s="53"/>
      <c r="AO836" s="53"/>
      <c r="AP836" s="53"/>
      <c r="AQ836" s="53"/>
      <c r="AR836" s="53"/>
      <c r="AS836" s="53"/>
      <c r="AT836" s="53"/>
      <c r="AU836" s="53"/>
      <c r="AV836" s="53"/>
      <c r="AW836" s="53"/>
      <c r="AX836" s="53"/>
      <c r="AY836" s="53"/>
      <c r="AZ836" s="53"/>
      <c r="BA836" s="53"/>
      <c r="BB836" s="53"/>
      <c r="BC836" s="53"/>
      <c r="BD836" s="53"/>
      <c r="BE836" s="53"/>
      <c r="BF836" s="53"/>
      <c r="BG836" s="53"/>
      <c r="BH836" s="53"/>
      <c r="BI836" s="53"/>
      <c r="BJ836" s="53"/>
      <c r="BK836" s="53"/>
    </row>
    <row r="837" ht="12.75" customHeight="1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  <c r="AA837" s="53"/>
      <c r="AB837" s="53"/>
      <c r="AC837" s="53"/>
      <c r="AD837" s="53"/>
      <c r="AE837" s="53"/>
      <c r="AF837" s="53"/>
      <c r="AG837" s="53"/>
      <c r="AH837" s="53"/>
      <c r="AI837" s="53"/>
      <c r="AJ837" s="53"/>
      <c r="AK837" s="53"/>
      <c r="AL837" s="53"/>
      <c r="AM837" s="53"/>
      <c r="AN837" s="53"/>
      <c r="AO837" s="53"/>
      <c r="AP837" s="53"/>
      <c r="AQ837" s="53"/>
      <c r="AR837" s="53"/>
      <c r="AS837" s="53"/>
      <c r="AT837" s="53"/>
      <c r="AU837" s="53"/>
      <c r="AV837" s="53"/>
      <c r="AW837" s="53"/>
      <c r="AX837" s="53"/>
      <c r="AY837" s="53"/>
      <c r="AZ837" s="53"/>
      <c r="BA837" s="53"/>
      <c r="BB837" s="53"/>
      <c r="BC837" s="53"/>
      <c r="BD837" s="53"/>
      <c r="BE837" s="53"/>
      <c r="BF837" s="53"/>
      <c r="BG837" s="53"/>
      <c r="BH837" s="53"/>
      <c r="BI837" s="53"/>
      <c r="BJ837" s="53"/>
      <c r="BK837" s="53"/>
    </row>
    <row r="838" ht="12.75" customHeight="1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  <c r="AA838" s="53"/>
      <c r="AB838" s="53"/>
      <c r="AC838" s="53"/>
      <c r="AD838" s="53"/>
      <c r="AE838" s="53"/>
      <c r="AF838" s="53"/>
      <c r="AG838" s="53"/>
      <c r="AH838" s="53"/>
      <c r="AI838" s="53"/>
      <c r="AJ838" s="53"/>
      <c r="AK838" s="53"/>
      <c r="AL838" s="53"/>
      <c r="AM838" s="53"/>
      <c r="AN838" s="53"/>
      <c r="AO838" s="53"/>
      <c r="AP838" s="53"/>
      <c r="AQ838" s="53"/>
      <c r="AR838" s="53"/>
      <c r="AS838" s="53"/>
      <c r="AT838" s="53"/>
      <c r="AU838" s="53"/>
      <c r="AV838" s="53"/>
      <c r="AW838" s="53"/>
      <c r="AX838" s="53"/>
      <c r="AY838" s="53"/>
      <c r="AZ838" s="53"/>
      <c r="BA838" s="53"/>
      <c r="BB838" s="53"/>
      <c r="BC838" s="53"/>
      <c r="BD838" s="53"/>
      <c r="BE838" s="53"/>
      <c r="BF838" s="53"/>
      <c r="BG838" s="53"/>
      <c r="BH838" s="53"/>
      <c r="BI838" s="53"/>
      <c r="BJ838" s="53"/>
      <c r="BK838" s="53"/>
    </row>
    <row r="839" ht="12.75" customHeight="1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  <c r="AA839" s="53"/>
      <c r="AB839" s="53"/>
      <c r="AC839" s="53"/>
      <c r="AD839" s="53"/>
      <c r="AE839" s="53"/>
      <c r="AF839" s="53"/>
      <c r="AG839" s="53"/>
      <c r="AH839" s="53"/>
      <c r="AI839" s="53"/>
      <c r="AJ839" s="53"/>
      <c r="AK839" s="53"/>
      <c r="AL839" s="53"/>
      <c r="AM839" s="53"/>
      <c r="AN839" s="53"/>
      <c r="AO839" s="53"/>
      <c r="AP839" s="53"/>
      <c r="AQ839" s="53"/>
      <c r="AR839" s="53"/>
      <c r="AS839" s="53"/>
      <c r="AT839" s="53"/>
      <c r="AU839" s="53"/>
      <c r="AV839" s="53"/>
      <c r="AW839" s="53"/>
      <c r="AX839" s="53"/>
      <c r="AY839" s="53"/>
      <c r="AZ839" s="53"/>
      <c r="BA839" s="53"/>
      <c r="BB839" s="53"/>
      <c r="BC839" s="53"/>
      <c r="BD839" s="53"/>
      <c r="BE839" s="53"/>
      <c r="BF839" s="53"/>
      <c r="BG839" s="53"/>
      <c r="BH839" s="53"/>
      <c r="BI839" s="53"/>
      <c r="BJ839" s="53"/>
      <c r="BK839" s="53"/>
    </row>
    <row r="840" ht="12.75" customHeight="1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  <c r="AB840" s="53"/>
      <c r="AC840" s="53"/>
      <c r="AD840" s="53"/>
      <c r="AE840" s="53"/>
      <c r="AF840" s="53"/>
      <c r="AG840" s="53"/>
      <c r="AH840" s="53"/>
      <c r="AI840" s="53"/>
      <c r="AJ840" s="53"/>
      <c r="AK840" s="53"/>
      <c r="AL840" s="53"/>
      <c r="AM840" s="53"/>
      <c r="AN840" s="53"/>
      <c r="AO840" s="53"/>
      <c r="AP840" s="53"/>
      <c r="AQ840" s="53"/>
      <c r="AR840" s="53"/>
      <c r="AS840" s="53"/>
      <c r="AT840" s="53"/>
      <c r="AU840" s="53"/>
      <c r="AV840" s="53"/>
      <c r="AW840" s="53"/>
      <c r="AX840" s="53"/>
      <c r="AY840" s="53"/>
      <c r="AZ840" s="53"/>
      <c r="BA840" s="53"/>
      <c r="BB840" s="53"/>
      <c r="BC840" s="53"/>
      <c r="BD840" s="53"/>
      <c r="BE840" s="53"/>
      <c r="BF840" s="53"/>
      <c r="BG840" s="53"/>
      <c r="BH840" s="53"/>
      <c r="BI840" s="53"/>
      <c r="BJ840" s="53"/>
      <c r="BK840" s="53"/>
    </row>
    <row r="841" ht="12.75" customHeight="1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  <c r="AB841" s="53"/>
      <c r="AC841" s="53"/>
      <c r="AD841" s="53"/>
      <c r="AE841" s="53"/>
      <c r="AF841" s="53"/>
      <c r="AG841" s="53"/>
      <c r="AH841" s="53"/>
      <c r="AI841" s="53"/>
      <c r="AJ841" s="53"/>
      <c r="AK841" s="53"/>
      <c r="AL841" s="53"/>
      <c r="AM841" s="53"/>
      <c r="AN841" s="53"/>
      <c r="AO841" s="53"/>
      <c r="AP841" s="53"/>
      <c r="AQ841" s="53"/>
      <c r="AR841" s="53"/>
      <c r="AS841" s="53"/>
      <c r="AT841" s="53"/>
      <c r="AU841" s="53"/>
      <c r="AV841" s="53"/>
      <c r="AW841" s="53"/>
      <c r="AX841" s="53"/>
      <c r="AY841" s="53"/>
      <c r="AZ841" s="53"/>
      <c r="BA841" s="53"/>
      <c r="BB841" s="53"/>
      <c r="BC841" s="53"/>
      <c r="BD841" s="53"/>
      <c r="BE841" s="53"/>
      <c r="BF841" s="53"/>
      <c r="BG841" s="53"/>
      <c r="BH841" s="53"/>
      <c r="BI841" s="53"/>
      <c r="BJ841" s="53"/>
      <c r="BK841" s="53"/>
    </row>
    <row r="842" ht="12.75" customHeight="1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  <c r="AA842" s="53"/>
      <c r="AB842" s="53"/>
      <c r="AC842" s="53"/>
      <c r="AD842" s="53"/>
      <c r="AE842" s="53"/>
      <c r="AF842" s="53"/>
      <c r="AG842" s="53"/>
      <c r="AH842" s="53"/>
      <c r="AI842" s="53"/>
      <c r="AJ842" s="53"/>
      <c r="AK842" s="53"/>
      <c r="AL842" s="53"/>
      <c r="AM842" s="53"/>
      <c r="AN842" s="53"/>
      <c r="AO842" s="53"/>
      <c r="AP842" s="53"/>
      <c r="AQ842" s="53"/>
      <c r="AR842" s="53"/>
      <c r="AS842" s="53"/>
      <c r="AT842" s="53"/>
      <c r="AU842" s="53"/>
      <c r="AV842" s="53"/>
      <c r="AW842" s="53"/>
      <c r="AX842" s="53"/>
      <c r="AY842" s="53"/>
      <c r="AZ842" s="53"/>
      <c r="BA842" s="53"/>
      <c r="BB842" s="53"/>
      <c r="BC842" s="53"/>
      <c r="BD842" s="53"/>
      <c r="BE842" s="53"/>
      <c r="BF842" s="53"/>
      <c r="BG842" s="53"/>
      <c r="BH842" s="53"/>
      <c r="BI842" s="53"/>
      <c r="BJ842" s="53"/>
      <c r="BK842" s="53"/>
    </row>
    <row r="843" ht="12.75" customHeight="1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  <c r="AB843" s="53"/>
      <c r="AC843" s="53"/>
      <c r="AD843" s="53"/>
      <c r="AE843" s="53"/>
      <c r="AF843" s="53"/>
      <c r="AG843" s="53"/>
      <c r="AH843" s="53"/>
      <c r="AI843" s="53"/>
      <c r="AJ843" s="53"/>
      <c r="AK843" s="53"/>
      <c r="AL843" s="53"/>
      <c r="AM843" s="53"/>
      <c r="AN843" s="53"/>
      <c r="AO843" s="53"/>
      <c r="AP843" s="53"/>
      <c r="AQ843" s="53"/>
      <c r="AR843" s="53"/>
      <c r="AS843" s="53"/>
      <c r="AT843" s="53"/>
      <c r="AU843" s="53"/>
      <c r="AV843" s="53"/>
      <c r="AW843" s="53"/>
      <c r="AX843" s="53"/>
      <c r="AY843" s="53"/>
      <c r="AZ843" s="53"/>
      <c r="BA843" s="53"/>
      <c r="BB843" s="53"/>
      <c r="BC843" s="53"/>
      <c r="BD843" s="53"/>
      <c r="BE843" s="53"/>
      <c r="BF843" s="53"/>
      <c r="BG843" s="53"/>
      <c r="BH843" s="53"/>
      <c r="BI843" s="53"/>
      <c r="BJ843" s="53"/>
      <c r="BK843" s="53"/>
    </row>
    <row r="844" ht="12.75" customHeight="1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  <c r="AA844" s="53"/>
      <c r="AB844" s="53"/>
      <c r="AC844" s="53"/>
      <c r="AD844" s="53"/>
      <c r="AE844" s="53"/>
      <c r="AF844" s="53"/>
      <c r="AG844" s="53"/>
      <c r="AH844" s="53"/>
      <c r="AI844" s="53"/>
      <c r="AJ844" s="53"/>
      <c r="AK844" s="53"/>
      <c r="AL844" s="53"/>
      <c r="AM844" s="53"/>
      <c r="AN844" s="53"/>
      <c r="AO844" s="53"/>
      <c r="AP844" s="53"/>
      <c r="AQ844" s="53"/>
      <c r="AR844" s="53"/>
      <c r="AS844" s="53"/>
      <c r="AT844" s="53"/>
      <c r="AU844" s="53"/>
      <c r="AV844" s="53"/>
      <c r="AW844" s="53"/>
      <c r="AX844" s="53"/>
      <c r="AY844" s="53"/>
      <c r="AZ844" s="53"/>
      <c r="BA844" s="53"/>
      <c r="BB844" s="53"/>
      <c r="BC844" s="53"/>
      <c r="BD844" s="53"/>
      <c r="BE844" s="53"/>
      <c r="BF844" s="53"/>
      <c r="BG844" s="53"/>
      <c r="BH844" s="53"/>
      <c r="BI844" s="53"/>
      <c r="BJ844" s="53"/>
      <c r="BK844" s="53"/>
    </row>
    <row r="845" ht="12.75" customHeight="1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  <c r="AA845" s="53"/>
      <c r="AB845" s="53"/>
      <c r="AC845" s="53"/>
      <c r="AD845" s="53"/>
      <c r="AE845" s="53"/>
      <c r="AF845" s="53"/>
      <c r="AG845" s="53"/>
      <c r="AH845" s="53"/>
      <c r="AI845" s="53"/>
      <c r="AJ845" s="53"/>
      <c r="AK845" s="53"/>
      <c r="AL845" s="53"/>
      <c r="AM845" s="53"/>
      <c r="AN845" s="53"/>
      <c r="AO845" s="53"/>
      <c r="AP845" s="53"/>
      <c r="AQ845" s="53"/>
      <c r="AR845" s="53"/>
      <c r="AS845" s="53"/>
      <c r="AT845" s="53"/>
      <c r="AU845" s="53"/>
      <c r="AV845" s="53"/>
      <c r="AW845" s="53"/>
      <c r="AX845" s="53"/>
      <c r="AY845" s="53"/>
      <c r="AZ845" s="53"/>
      <c r="BA845" s="53"/>
      <c r="BB845" s="53"/>
      <c r="BC845" s="53"/>
      <c r="BD845" s="53"/>
      <c r="BE845" s="53"/>
      <c r="BF845" s="53"/>
      <c r="BG845" s="53"/>
      <c r="BH845" s="53"/>
      <c r="BI845" s="53"/>
      <c r="BJ845" s="53"/>
      <c r="BK845" s="53"/>
    </row>
    <row r="846" ht="12.75" customHeight="1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  <c r="AA846" s="53"/>
      <c r="AB846" s="53"/>
      <c r="AC846" s="53"/>
      <c r="AD846" s="53"/>
      <c r="AE846" s="53"/>
      <c r="AF846" s="53"/>
      <c r="AG846" s="53"/>
      <c r="AH846" s="53"/>
      <c r="AI846" s="53"/>
      <c r="AJ846" s="53"/>
      <c r="AK846" s="53"/>
      <c r="AL846" s="53"/>
      <c r="AM846" s="53"/>
      <c r="AN846" s="53"/>
      <c r="AO846" s="53"/>
      <c r="AP846" s="53"/>
      <c r="AQ846" s="53"/>
      <c r="AR846" s="53"/>
      <c r="AS846" s="53"/>
      <c r="AT846" s="53"/>
      <c r="AU846" s="53"/>
      <c r="AV846" s="53"/>
      <c r="AW846" s="53"/>
      <c r="AX846" s="53"/>
      <c r="AY846" s="53"/>
      <c r="AZ846" s="53"/>
      <c r="BA846" s="53"/>
      <c r="BB846" s="53"/>
      <c r="BC846" s="53"/>
      <c r="BD846" s="53"/>
      <c r="BE846" s="53"/>
      <c r="BF846" s="53"/>
      <c r="BG846" s="53"/>
      <c r="BH846" s="53"/>
      <c r="BI846" s="53"/>
      <c r="BJ846" s="53"/>
      <c r="BK846" s="53"/>
    </row>
    <row r="847" ht="12.75" customHeight="1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  <c r="AA847" s="53"/>
      <c r="AB847" s="53"/>
      <c r="AC847" s="53"/>
      <c r="AD847" s="53"/>
      <c r="AE847" s="53"/>
      <c r="AF847" s="53"/>
      <c r="AG847" s="53"/>
      <c r="AH847" s="53"/>
      <c r="AI847" s="53"/>
      <c r="AJ847" s="53"/>
      <c r="AK847" s="53"/>
      <c r="AL847" s="53"/>
      <c r="AM847" s="53"/>
      <c r="AN847" s="53"/>
      <c r="AO847" s="53"/>
      <c r="AP847" s="53"/>
      <c r="AQ847" s="53"/>
      <c r="AR847" s="53"/>
      <c r="AS847" s="53"/>
      <c r="AT847" s="53"/>
      <c r="AU847" s="53"/>
      <c r="AV847" s="53"/>
      <c r="AW847" s="53"/>
      <c r="AX847" s="53"/>
      <c r="AY847" s="53"/>
      <c r="AZ847" s="53"/>
      <c r="BA847" s="53"/>
      <c r="BB847" s="53"/>
      <c r="BC847" s="53"/>
      <c r="BD847" s="53"/>
      <c r="BE847" s="53"/>
      <c r="BF847" s="53"/>
      <c r="BG847" s="53"/>
      <c r="BH847" s="53"/>
      <c r="BI847" s="53"/>
      <c r="BJ847" s="53"/>
      <c r="BK847" s="53"/>
    </row>
    <row r="848" ht="12.75" customHeight="1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3"/>
      <c r="AD848" s="53"/>
      <c r="AE848" s="53"/>
      <c r="AF848" s="53"/>
      <c r="AG848" s="53"/>
      <c r="AH848" s="53"/>
      <c r="AI848" s="53"/>
      <c r="AJ848" s="53"/>
      <c r="AK848" s="53"/>
      <c r="AL848" s="53"/>
      <c r="AM848" s="53"/>
      <c r="AN848" s="53"/>
      <c r="AO848" s="53"/>
      <c r="AP848" s="53"/>
      <c r="AQ848" s="53"/>
      <c r="AR848" s="53"/>
      <c r="AS848" s="53"/>
      <c r="AT848" s="53"/>
      <c r="AU848" s="53"/>
      <c r="AV848" s="53"/>
      <c r="AW848" s="53"/>
      <c r="AX848" s="53"/>
      <c r="AY848" s="53"/>
      <c r="AZ848" s="53"/>
      <c r="BA848" s="53"/>
      <c r="BB848" s="53"/>
      <c r="BC848" s="53"/>
      <c r="BD848" s="53"/>
      <c r="BE848" s="53"/>
      <c r="BF848" s="53"/>
      <c r="BG848" s="53"/>
      <c r="BH848" s="53"/>
      <c r="BI848" s="53"/>
      <c r="BJ848" s="53"/>
      <c r="BK848" s="53"/>
    </row>
    <row r="849" ht="12.75" customHeight="1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  <c r="AB849" s="53"/>
      <c r="AC849" s="53"/>
      <c r="AD849" s="53"/>
      <c r="AE849" s="53"/>
      <c r="AF849" s="53"/>
      <c r="AG849" s="53"/>
      <c r="AH849" s="53"/>
      <c r="AI849" s="53"/>
      <c r="AJ849" s="53"/>
      <c r="AK849" s="53"/>
      <c r="AL849" s="53"/>
      <c r="AM849" s="53"/>
      <c r="AN849" s="53"/>
      <c r="AO849" s="53"/>
      <c r="AP849" s="53"/>
      <c r="AQ849" s="53"/>
      <c r="AR849" s="53"/>
      <c r="AS849" s="53"/>
      <c r="AT849" s="53"/>
      <c r="AU849" s="53"/>
      <c r="AV849" s="53"/>
      <c r="AW849" s="53"/>
      <c r="AX849" s="53"/>
      <c r="AY849" s="53"/>
      <c r="AZ849" s="53"/>
      <c r="BA849" s="53"/>
      <c r="BB849" s="53"/>
      <c r="BC849" s="53"/>
      <c r="BD849" s="53"/>
      <c r="BE849" s="53"/>
      <c r="BF849" s="53"/>
      <c r="BG849" s="53"/>
      <c r="BH849" s="53"/>
      <c r="BI849" s="53"/>
      <c r="BJ849" s="53"/>
      <c r="BK849" s="53"/>
    </row>
    <row r="850" ht="12.75" customHeight="1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  <c r="AB850" s="53"/>
      <c r="AC850" s="53"/>
      <c r="AD850" s="53"/>
      <c r="AE850" s="53"/>
      <c r="AF850" s="53"/>
      <c r="AG850" s="53"/>
      <c r="AH850" s="53"/>
      <c r="AI850" s="53"/>
      <c r="AJ850" s="53"/>
      <c r="AK850" s="53"/>
      <c r="AL850" s="53"/>
      <c r="AM850" s="53"/>
      <c r="AN850" s="53"/>
      <c r="AO850" s="53"/>
      <c r="AP850" s="53"/>
      <c r="AQ850" s="53"/>
      <c r="AR850" s="53"/>
      <c r="AS850" s="53"/>
      <c r="AT850" s="53"/>
      <c r="AU850" s="53"/>
      <c r="AV850" s="53"/>
      <c r="AW850" s="53"/>
      <c r="AX850" s="53"/>
      <c r="AY850" s="53"/>
      <c r="AZ850" s="53"/>
      <c r="BA850" s="53"/>
      <c r="BB850" s="53"/>
      <c r="BC850" s="53"/>
      <c r="BD850" s="53"/>
      <c r="BE850" s="53"/>
      <c r="BF850" s="53"/>
      <c r="BG850" s="53"/>
      <c r="BH850" s="53"/>
      <c r="BI850" s="53"/>
      <c r="BJ850" s="53"/>
      <c r="BK850" s="53"/>
    </row>
    <row r="851" ht="12.75" customHeight="1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  <c r="AC851" s="53"/>
      <c r="AD851" s="53"/>
      <c r="AE851" s="53"/>
      <c r="AF851" s="53"/>
      <c r="AG851" s="53"/>
      <c r="AH851" s="53"/>
      <c r="AI851" s="53"/>
      <c r="AJ851" s="53"/>
      <c r="AK851" s="53"/>
      <c r="AL851" s="53"/>
      <c r="AM851" s="53"/>
      <c r="AN851" s="53"/>
      <c r="AO851" s="53"/>
      <c r="AP851" s="53"/>
      <c r="AQ851" s="53"/>
      <c r="AR851" s="53"/>
      <c r="AS851" s="53"/>
      <c r="AT851" s="53"/>
      <c r="AU851" s="53"/>
      <c r="AV851" s="53"/>
      <c r="AW851" s="53"/>
      <c r="AX851" s="53"/>
      <c r="AY851" s="53"/>
      <c r="AZ851" s="53"/>
      <c r="BA851" s="53"/>
      <c r="BB851" s="53"/>
      <c r="BC851" s="53"/>
      <c r="BD851" s="53"/>
      <c r="BE851" s="53"/>
      <c r="BF851" s="53"/>
      <c r="BG851" s="53"/>
      <c r="BH851" s="53"/>
      <c r="BI851" s="53"/>
      <c r="BJ851" s="53"/>
      <c r="BK851" s="53"/>
    </row>
    <row r="852" ht="12.75" customHeight="1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  <c r="AA852" s="53"/>
      <c r="AB852" s="53"/>
      <c r="AC852" s="53"/>
      <c r="AD852" s="53"/>
      <c r="AE852" s="53"/>
      <c r="AF852" s="53"/>
      <c r="AG852" s="53"/>
      <c r="AH852" s="53"/>
      <c r="AI852" s="53"/>
      <c r="AJ852" s="53"/>
      <c r="AK852" s="53"/>
      <c r="AL852" s="53"/>
      <c r="AM852" s="53"/>
      <c r="AN852" s="53"/>
      <c r="AO852" s="53"/>
      <c r="AP852" s="53"/>
      <c r="AQ852" s="53"/>
      <c r="AR852" s="53"/>
      <c r="AS852" s="53"/>
      <c r="AT852" s="53"/>
      <c r="AU852" s="53"/>
      <c r="AV852" s="53"/>
      <c r="AW852" s="53"/>
      <c r="AX852" s="53"/>
      <c r="AY852" s="53"/>
      <c r="AZ852" s="53"/>
      <c r="BA852" s="53"/>
      <c r="BB852" s="53"/>
      <c r="BC852" s="53"/>
      <c r="BD852" s="53"/>
      <c r="BE852" s="53"/>
      <c r="BF852" s="53"/>
      <c r="BG852" s="53"/>
      <c r="BH852" s="53"/>
      <c r="BI852" s="53"/>
      <c r="BJ852" s="53"/>
      <c r="BK852" s="53"/>
    </row>
    <row r="853" ht="12.75" customHeight="1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  <c r="AA853" s="53"/>
      <c r="AB853" s="53"/>
      <c r="AC853" s="53"/>
      <c r="AD853" s="53"/>
      <c r="AE853" s="53"/>
      <c r="AF853" s="53"/>
      <c r="AG853" s="53"/>
      <c r="AH853" s="53"/>
      <c r="AI853" s="53"/>
      <c r="AJ853" s="53"/>
      <c r="AK853" s="53"/>
      <c r="AL853" s="53"/>
      <c r="AM853" s="53"/>
      <c r="AN853" s="53"/>
      <c r="AO853" s="53"/>
      <c r="AP853" s="53"/>
      <c r="AQ853" s="53"/>
      <c r="AR853" s="53"/>
      <c r="AS853" s="53"/>
      <c r="AT853" s="53"/>
      <c r="AU853" s="53"/>
      <c r="AV853" s="53"/>
      <c r="AW853" s="53"/>
      <c r="AX853" s="53"/>
      <c r="AY853" s="53"/>
      <c r="AZ853" s="53"/>
      <c r="BA853" s="53"/>
      <c r="BB853" s="53"/>
      <c r="BC853" s="53"/>
      <c r="BD853" s="53"/>
      <c r="BE853" s="53"/>
      <c r="BF853" s="53"/>
      <c r="BG853" s="53"/>
      <c r="BH853" s="53"/>
      <c r="BI853" s="53"/>
      <c r="BJ853" s="53"/>
      <c r="BK853" s="53"/>
    </row>
    <row r="854" ht="12.75" customHeight="1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  <c r="AA854" s="53"/>
      <c r="AB854" s="53"/>
      <c r="AC854" s="53"/>
      <c r="AD854" s="53"/>
      <c r="AE854" s="53"/>
      <c r="AF854" s="53"/>
      <c r="AG854" s="53"/>
      <c r="AH854" s="53"/>
      <c r="AI854" s="53"/>
      <c r="AJ854" s="53"/>
      <c r="AK854" s="53"/>
      <c r="AL854" s="53"/>
      <c r="AM854" s="53"/>
      <c r="AN854" s="53"/>
      <c r="AO854" s="53"/>
      <c r="AP854" s="53"/>
      <c r="AQ854" s="53"/>
      <c r="AR854" s="53"/>
      <c r="AS854" s="53"/>
      <c r="AT854" s="53"/>
      <c r="AU854" s="53"/>
      <c r="AV854" s="53"/>
      <c r="AW854" s="53"/>
      <c r="AX854" s="53"/>
      <c r="AY854" s="53"/>
      <c r="AZ854" s="53"/>
      <c r="BA854" s="53"/>
      <c r="BB854" s="53"/>
      <c r="BC854" s="53"/>
      <c r="BD854" s="53"/>
      <c r="BE854" s="53"/>
      <c r="BF854" s="53"/>
      <c r="BG854" s="53"/>
      <c r="BH854" s="53"/>
      <c r="BI854" s="53"/>
      <c r="BJ854" s="53"/>
      <c r="BK854" s="53"/>
    </row>
    <row r="855" ht="12.75" customHeight="1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  <c r="AB855" s="53"/>
      <c r="AC855" s="53"/>
      <c r="AD855" s="53"/>
      <c r="AE855" s="53"/>
      <c r="AF855" s="53"/>
      <c r="AG855" s="53"/>
      <c r="AH855" s="53"/>
      <c r="AI855" s="53"/>
      <c r="AJ855" s="53"/>
      <c r="AK855" s="53"/>
      <c r="AL855" s="53"/>
      <c r="AM855" s="53"/>
      <c r="AN855" s="53"/>
      <c r="AO855" s="53"/>
      <c r="AP855" s="53"/>
      <c r="AQ855" s="53"/>
      <c r="AR855" s="53"/>
      <c r="AS855" s="53"/>
      <c r="AT855" s="53"/>
      <c r="AU855" s="53"/>
      <c r="AV855" s="53"/>
      <c r="AW855" s="53"/>
      <c r="AX855" s="53"/>
      <c r="AY855" s="53"/>
      <c r="AZ855" s="53"/>
      <c r="BA855" s="53"/>
      <c r="BB855" s="53"/>
      <c r="BC855" s="53"/>
      <c r="BD855" s="53"/>
      <c r="BE855" s="53"/>
      <c r="BF855" s="53"/>
      <c r="BG855" s="53"/>
      <c r="BH855" s="53"/>
      <c r="BI855" s="53"/>
      <c r="BJ855" s="53"/>
      <c r="BK855" s="53"/>
    </row>
    <row r="856" ht="12.75" customHeight="1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  <c r="AB856" s="53"/>
      <c r="AC856" s="53"/>
      <c r="AD856" s="53"/>
      <c r="AE856" s="53"/>
      <c r="AF856" s="53"/>
      <c r="AG856" s="53"/>
      <c r="AH856" s="53"/>
      <c r="AI856" s="53"/>
      <c r="AJ856" s="53"/>
      <c r="AK856" s="53"/>
      <c r="AL856" s="53"/>
      <c r="AM856" s="53"/>
      <c r="AN856" s="53"/>
      <c r="AO856" s="53"/>
      <c r="AP856" s="53"/>
      <c r="AQ856" s="53"/>
      <c r="AR856" s="53"/>
      <c r="AS856" s="53"/>
      <c r="AT856" s="53"/>
      <c r="AU856" s="53"/>
      <c r="AV856" s="53"/>
      <c r="AW856" s="53"/>
      <c r="AX856" s="53"/>
      <c r="AY856" s="53"/>
      <c r="AZ856" s="53"/>
      <c r="BA856" s="53"/>
      <c r="BB856" s="53"/>
      <c r="BC856" s="53"/>
      <c r="BD856" s="53"/>
      <c r="BE856" s="53"/>
      <c r="BF856" s="53"/>
      <c r="BG856" s="53"/>
      <c r="BH856" s="53"/>
      <c r="BI856" s="53"/>
      <c r="BJ856" s="53"/>
      <c r="BK856" s="53"/>
    </row>
    <row r="857" ht="12.75" customHeight="1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  <c r="AB857" s="53"/>
      <c r="AC857" s="53"/>
      <c r="AD857" s="53"/>
      <c r="AE857" s="53"/>
      <c r="AF857" s="53"/>
      <c r="AG857" s="53"/>
      <c r="AH857" s="53"/>
      <c r="AI857" s="53"/>
      <c r="AJ857" s="53"/>
      <c r="AK857" s="53"/>
      <c r="AL857" s="53"/>
      <c r="AM857" s="53"/>
      <c r="AN857" s="53"/>
      <c r="AO857" s="53"/>
      <c r="AP857" s="53"/>
      <c r="AQ857" s="53"/>
      <c r="AR857" s="53"/>
      <c r="AS857" s="53"/>
      <c r="AT857" s="53"/>
      <c r="AU857" s="53"/>
      <c r="AV857" s="53"/>
      <c r="AW857" s="53"/>
      <c r="AX857" s="53"/>
      <c r="AY857" s="53"/>
      <c r="AZ857" s="53"/>
      <c r="BA857" s="53"/>
      <c r="BB857" s="53"/>
      <c r="BC857" s="53"/>
      <c r="BD857" s="53"/>
      <c r="BE857" s="53"/>
      <c r="BF857" s="53"/>
      <c r="BG857" s="53"/>
      <c r="BH857" s="53"/>
      <c r="BI857" s="53"/>
      <c r="BJ857" s="53"/>
      <c r="BK857" s="53"/>
    </row>
    <row r="858" ht="12.75" customHeight="1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  <c r="AA858" s="53"/>
      <c r="AB858" s="53"/>
      <c r="AC858" s="53"/>
      <c r="AD858" s="53"/>
      <c r="AE858" s="53"/>
      <c r="AF858" s="53"/>
      <c r="AG858" s="53"/>
      <c r="AH858" s="53"/>
      <c r="AI858" s="53"/>
      <c r="AJ858" s="53"/>
      <c r="AK858" s="53"/>
      <c r="AL858" s="53"/>
      <c r="AM858" s="53"/>
      <c r="AN858" s="53"/>
      <c r="AO858" s="53"/>
      <c r="AP858" s="53"/>
      <c r="AQ858" s="53"/>
      <c r="AR858" s="53"/>
      <c r="AS858" s="53"/>
      <c r="AT858" s="53"/>
      <c r="AU858" s="53"/>
      <c r="AV858" s="53"/>
      <c r="AW858" s="53"/>
      <c r="AX858" s="53"/>
      <c r="AY858" s="53"/>
      <c r="AZ858" s="53"/>
      <c r="BA858" s="53"/>
      <c r="BB858" s="53"/>
      <c r="BC858" s="53"/>
      <c r="BD858" s="53"/>
      <c r="BE858" s="53"/>
      <c r="BF858" s="53"/>
      <c r="BG858" s="53"/>
      <c r="BH858" s="53"/>
      <c r="BI858" s="53"/>
      <c r="BJ858" s="53"/>
      <c r="BK858" s="53"/>
    </row>
    <row r="859" ht="12.75" customHeight="1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  <c r="AA859" s="53"/>
      <c r="AB859" s="53"/>
      <c r="AC859" s="53"/>
      <c r="AD859" s="53"/>
      <c r="AE859" s="53"/>
      <c r="AF859" s="53"/>
      <c r="AG859" s="53"/>
      <c r="AH859" s="53"/>
      <c r="AI859" s="53"/>
      <c r="AJ859" s="53"/>
      <c r="AK859" s="53"/>
      <c r="AL859" s="53"/>
      <c r="AM859" s="53"/>
      <c r="AN859" s="53"/>
      <c r="AO859" s="53"/>
      <c r="AP859" s="53"/>
      <c r="AQ859" s="53"/>
      <c r="AR859" s="53"/>
      <c r="AS859" s="53"/>
      <c r="AT859" s="53"/>
      <c r="AU859" s="53"/>
      <c r="AV859" s="53"/>
      <c r="AW859" s="53"/>
      <c r="AX859" s="53"/>
      <c r="AY859" s="53"/>
      <c r="AZ859" s="53"/>
      <c r="BA859" s="53"/>
      <c r="BB859" s="53"/>
      <c r="BC859" s="53"/>
      <c r="BD859" s="53"/>
      <c r="BE859" s="53"/>
      <c r="BF859" s="53"/>
      <c r="BG859" s="53"/>
      <c r="BH859" s="53"/>
      <c r="BI859" s="53"/>
      <c r="BJ859" s="53"/>
      <c r="BK859" s="53"/>
    </row>
    <row r="860" ht="12.75" customHeight="1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  <c r="AB860" s="53"/>
      <c r="AC860" s="53"/>
      <c r="AD860" s="53"/>
      <c r="AE860" s="53"/>
      <c r="AF860" s="53"/>
      <c r="AG860" s="53"/>
      <c r="AH860" s="53"/>
      <c r="AI860" s="53"/>
      <c r="AJ860" s="53"/>
      <c r="AK860" s="53"/>
      <c r="AL860" s="53"/>
      <c r="AM860" s="53"/>
      <c r="AN860" s="53"/>
      <c r="AO860" s="53"/>
      <c r="AP860" s="53"/>
      <c r="AQ860" s="53"/>
      <c r="AR860" s="53"/>
      <c r="AS860" s="53"/>
      <c r="AT860" s="53"/>
      <c r="AU860" s="53"/>
      <c r="AV860" s="53"/>
      <c r="AW860" s="53"/>
      <c r="AX860" s="53"/>
      <c r="AY860" s="53"/>
      <c r="AZ860" s="53"/>
      <c r="BA860" s="53"/>
      <c r="BB860" s="53"/>
      <c r="BC860" s="53"/>
      <c r="BD860" s="53"/>
      <c r="BE860" s="53"/>
      <c r="BF860" s="53"/>
      <c r="BG860" s="53"/>
      <c r="BH860" s="53"/>
      <c r="BI860" s="53"/>
      <c r="BJ860" s="53"/>
      <c r="BK860" s="53"/>
    </row>
    <row r="861" ht="12.75" customHeight="1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  <c r="AB861" s="53"/>
      <c r="AC861" s="53"/>
      <c r="AD861" s="53"/>
      <c r="AE861" s="53"/>
      <c r="AF861" s="53"/>
      <c r="AG861" s="53"/>
      <c r="AH861" s="53"/>
      <c r="AI861" s="53"/>
      <c r="AJ861" s="53"/>
      <c r="AK861" s="53"/>
      <c r="AL861" s="53"/>
      <c r="AM861" s="53"/>
      <c r="AN861" s="53"/>
      <c r="AO861" s="53"/>
      <c r="AP861" s="53"/>
      <c r="AQ861" s="53"/>
      <c r="AR861" s="53"/>
      <c r="AS861" s="53"/>
      <c r="AT861" s="53"/>
      <c r="AU861" s="53"/>
      <c r="AV861" s="53"/>
      <c r="AW861" s="53"/>
      <c r="AX861" s="53"/>
      <c r="AY861" s="53"/>
      <c r="AZ861" s="53"/>
      <c r="BA861" s="53"/>
      <c r="BB861" s="53"/>
      <c r="BC861" s="53"/>
      <c r="BD861" s="53"/>
      <c r="BE861" s="53"/>
      <c r="BF861" s="53"/>
      <c r="BG861" s="53"/>
      <c r="BH861" s="53"/>
      <c r="BI861" s="53"/>
      <c r="BJ861" s="53"/>
      <c r="BK861" s="53"/>
    </row>
    <row r="862" ht="12.75" customHeight="1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  <c r="AA862" s="53"/>
      <c r="AB862" s="53"/>
      <c r="AC862" s="53"/>
      <c r="AD862" s="53"/>
      <c r="AE862" s="53"/>
      <c r="AF862" s="53"/>
      <c r="AG862" s="53"/>
      <c r="AH862" s="53"/>
      <c r="AI862" s="53"/>
      <c r="AJ862" s="53"/>
      <c r="AK862" s="53"/>
      <c r="AL862" s="53"/>
      <c r="AM862" s="53"/>
      <c r="AN862" s="53"/>
      <c r="AO862" s="53"/>
      <c r="AP862" s="53"/>
      <c r="AQ862" s="53"/>
      <c r="AR862" s="53"/>
      <c r="AS862" s="53"/>
      <c r="AT862" s="53"/>
      <c r="AU862" s="53"/>
      <c r="AV862" s="53"/>
      <c r="AW862" s="53"/>
      <c r="AX862" s="53"/>
      <c r="AY862" s="53"/>
      <c r="AZ862" s="53"/>
      <c r="BA862" s="53"/>
      <c r="BB862" s="53"/>
      <c r="BC862" s="53"/>
      <c r="BD862" s="53"/>
      <c r="BE862" s="53"/>
      <c r="BF862" s="53"/>
      <c r="BG862" s="53"/>
      <c r="BH862" s="53"/>
      <c r="BI862" s="53"/>
      <c r="BJ862" s="53"/>
      <c r="BK862" s="53"/>
    </row>
    <row r="863" ht="12.75" customHeight="1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  <c r="AA863" s="53"/>
      <c r="AB863" s="53"/>
      <c r="AC863" s="53"/>
      <c r="AD863" s="53"/>
      <c r="AE863" s="53"/>
      <c r="AF863" s="53"/>
      <c r="AG863" s="53"/>
      <c r="AH863" s="53"/>
      <c r="AI863" s="53"/>
      <c r="AJ863" s="53"/>
      <c r="AK863" s="53"/>
      <c r="AL863" s="53"/>
      <c r="AM863" s="53"/>
      <c r="AN863" s="53"/>
      <c r="AO863" s="53"/>
      <c r="AP863" s="53"/>
      <c r="AQ863" s="53"/>
      <c r="AR863" s="53"/>
      <c r="AS863" s="53"/>
      <c r="AT863" s="53"/>
      <c r="AU863" s="53"/>
      <c r="AV863" s="53"/>
      <c r="AW863" s="53"/>
      <c r="AX863" s="53"/>
      <c r="AY863" s="53"/>
      <c r="AZ863" s="53"/>
      <c r="BA863" s="53"/>
      <c r="BB863" s="53"/>
      <c r="BC863" s="53"/>
      <c r="BD863" s="53"/>
      <c r="BE863" s="53"/>
      <c r="BF863" s="53"/>
      <c r="BG863" s="53"/>
      <c r="BH863" s="53"/>
      <c r="BI863" s="53"/>
      <c r="BJ863" s="53"/>
      <c r="BK863" s="53"/>
    </row>
    <row r="864" ht="12.75" customHeight="1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  <c r="AA864" s="53"/>
      <c r="AB864" s="53"/>
      <c r="AC864" s="53"/>
      <c r="AD864" s="53"/>
      <c r="AE864" s="53"/>
      <c r="AF864" s="53"/>
      <c r="AG864" s="53"/>
      <c r="AH864" s="53"/>
      <c r="AI864" s="53"/>
      <c r="AJ864" s="53"/>
      <c r="AK864" s="53"/>
      <c r="AL864" s="53"/>
      <c r="AM864" s="53"/>
      <c r="AN864" s="53"/>
      <c r="AO864" s="53"/>
      <c r="AP864" s="53"/>
      <c r="AQ864" s="53"/>
      <c r="AR864" s="53"/>
      <c r="AS864" s="53"/>
      <c r="AT864" s="53"/>
      <c r="AU864" s="53"/>
      <c r="AV864" s="53"/>
      <c r="AW864" s="53"/>
      <c r="AX864" s="53"/>
      <c r="AY864" s="53"/>
      <c r="AZ864" s="53"/>
      <c r="BA864" s="53"/>
      <c r="BB864" s="53"/>
      <c r="BC864" s="53"/>
      <c r="BD864" s="53"/>
      <c r="BE864" s="53"/>
      <c r="BF864" s="53"/>
      <c r="BG864" s="53"/>
      <c r="BH864" s="53"/>
      <c r="BI864" s="53"/>
      <c r="BJ864" s="53"/>
      <c r="BK864" s="53"/>
    </row>
    <row r="865" ht="12.75" customHeight="1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  <c r="AA865" s="53"/>
      <c r="AB865" s="53"/>
      <c r="AC865" s="53"/>
      <c r="AD865" s="53"/>
      <c r="AE865" s="53"/>
      <c r="AF865" s="53"/>
      <c r="AG865" s="53"/>
      <c r="AH865" s="53"/>
      <c r="AI865" s="53"/>
      <c r="AJ865" s="53"/>
      <c r="AK865" s="53"/>
      <c r="AL865" s="53"/>
      <c r="AM865" s="53"/>
      <c r="AN865" s="53"/>
      <c r="AO865" s="53"/>
      <c r="AP865" s="53"/>
      <c r="AQ865" s="53"/>
      <c r="AR865" s="53"/>
      <c r="AS865" s="53"/>
      <c r="AT865" s="53"/>
      <c r="AU865" s="53"/>
      <c r="AV865" s="53"/>
      <c r="AW865" s="53"/>
      <c r="AX865" s="53"/>
      <c r="AY865" s="53"/>
      <c r="AZ865" s="53"/>
      <c r="BA865" s="53"/>
      <c r="BB865" s="53"/>
      <c r="BC865" s="53"/>
      <c r="BD865" s="53"/>
      <c r="BE865" s="53"/>
      <c r="BF865" s="53"/>
      <c r="BG865" s="53"/>
      <c r="BH865" s="53"/>
      <c r="BI865" s="53"/>
      <c r="BJ865" s="53"/>
      <c r="BK865" s="53"/>
    </row>
    <row r="866" ht="12.75" customHeight="1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  <c r="AA866" s="53"/>
      <c r="AB866" s="53"/>
      <c r="AC866" s="53"/>
      <c r="AD866" s="53"/>
      <c r="AE866" s="53"/>
      <c r="AF866" s="53"/>
      <c r="AG866" s="53"/>
      <c r="AH866" s="53"/>
      <c r="AI866" s="53"/>
      <c r="AJ866" s="53"/>
      <c r="AK866" s="53"/>
      <c r="AL866" s="53"/>
      <c r="AM866" s="53"/>
      <c r="AN866" s="53"/>
      <c r="AO866" s="53"/>
      <c r="AP866" s="53"/>
      <c r="AQ866" s="53"/>
      <c r="AR866" s="53"/>
      <c r="AS866" s="53"/>
      <c r="AT866" s="53"/>
      <c r="AU866" s="53"/>
      <c r="AV866" s="53"/>
      <c r="AW866" s="53"/>
      <c r="AX866" s="53"/>
      <c r="AY866" s="53"/>
      <c r="AZ866" s="53"/>
      <c r="BA866" s="53"/>
      <c r="BB866" s="53"/>
      <c r="BC866" s="53"/>
      <c r="BD866" s="53"/>
      <c r="BE866" s="53"/>
      <c r="BF866" s="53"/>
      <c r="BG866" s="53"/>
      <c r="BH866" s="53"/>
      <c r="BI866" s="53"/>
      <c r="BJ866" s="53"/>
      <c r="BK866" s="53"/>
    </row>
    <row r="867" ht="12.75" customHeight="1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  <c r="AA867" s="53"/>
      <c r="AB867" s="53"/>
      <c r="AC867" s="53"/>
      <c r="AD867" s="53"/>
      <c r="AE867" s="53"/>
      <c r="AF867" s="53"/>
      <c r="AG867" s="53"/>
      <c r="AH867" s="53"/>
      <c r="AI867" s="53"/>
      <c r="AJ867" s="53"/>
      <c r="AK867" s="53"/>
      <c r="AL867" s="53"/>
      <c r="AM867" s="53"/>
      <c r="AN867" s="53"/>
      <c r="AO867" s="53"/>
      <c r="AP867" s="53"/>
      <c r="AQ867" s="53"/>
      <c r="AR867" s="53"/>
      <c r="AS867" s="53"/>
      <c r="AT867" s="53"/>
      <c r="AU867" s="53"/>
      <c r="AV867" s="53"/>
      <c r="AW867" s="53"/>
      <c r="AX867" s="53"/>
      <c r="AY867" s="53"/>
      <c r="AZ867" s="53"/>
      <c r="BA867" s="53"/>
      <c r="BB867" s="53"/>
      <c r="BC867" s="53"/>
      <c r="BD867" s="53"/>
      <c r="BE867" s="53"/>
      <c r="BF867" s="53"/>
      <c r="BG867" s="53"/>
      <c r="BH867" s="53"/>
      <c r="BI867" s="53"/>
      <c r="BJ867" s="53"/>
      <c r="BK867" s="53"/>
    </row>
    <row r="868" ht="12.75" customHeight="1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  <c r="AA868" s="53"/>
      <c r="AB868" s="53"/>
      <c r="AC868" s="53"/>
      <c r="AD868" s="53"/>
      <c r="AE868" s="53"/>
      <c r="AF868" s="53"/>
      <c r="AG868" s="53"/>
      <c r="AH868" s="53"/>
      <c r="AI868" s="53"/>
      <c r="AJ868" s="53"/>
      <c r="AK868" s="53"/>
      <c r="AL868" s="53"/>
      <c r="AM868" s="53"/>
      <c r="AN868" s="53"/>
      <c r="AO868" s="53"/>
      <c r="AP868" s="53"/>
      <c r="AQ868" s="53"/>
      <c r="AR868" s="53"/>
      <c r="AS868" s="53"/>
      <c r="AT868" s="53"/>
      <c r="AU868" s="53"/>
      <c r="AV868" s="53"/>
      <c r="AW868" s="53"/>
      <c r="AX868" s="53"/>
      <c r="AY868" s="53"/>
      <c r="AZ868" s="53"/>
      <c r="BA868" s="53"/>
      <c r="BB868" s="53"/>
      <c r="BC868" s="53"/>
      <c r="BD868" s="53"/>
      <c r="BE868" s="53"/>
      <c r="BF868" s="53"/>
      <c r="BG868" s="53"/>
      <c r="BH868" s="53"/>
      <c r="BI868" s="53"/>
      <c r="BJ868" s="53"/>
      <c r="BK868" s="53"/>
    </row>
    <row r="869" ht="12.75" customHeight="1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  <c r="AA869" s="53"/>
      <c r="AB869" s="53"/>
      <c r="AC869" s="53"/>
      <c r="AD869" s="53"/>
      <c r="AE869" s="53"/>
      <c r="AF869" s="53"/>
      <c r="AG869" s="53"/>
      <c r="AH869" s="53"/>
      <c r="AI869" s="53"/>
      <c r="AJ869" s="53"/>
      <c r="AK869" s="53"/>
      <c r="AL869" s="53"/>
      <c r="AM869" s="53"/>
      <c r="AN869" s="53"/>
      <c r="AO869" s="53"/>
      <c r="AP869" s="53"/>
      <c r="AQ869" s="53"/>
      <c r="AR869" s="53"/>
      <c r="AS869" s="53"/>
      <c r="AT869" s="53"/>
      <c r="AU869" s="53"/>
      <c r="AV869" s="53"/>
      <c r="AW869" s="53"/>
      <c r="AX869" s="53"/>
      <c r="AY869" s="53"/>
      <c r="AZ869" s="53"/>
      <c r="BA869" s="53"/>
      <c r="BB869" s="53"/>
      <c r="BC869" s="53"/>
      <c r="BD869" s="53"/>
      <c r="BE869" s="53"/>
      <c r="BF869" s="53"/>
      <c r="BG869" s="53"/>
      <c r="BH869" s="53"/>
      <c r="BI869" s="53"/>
      <c r="BJ869" s="53"/>
      <c r="BK869" s="53"/>
    </row>
    <row r="870" ht="12.75" customHeight="1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  <c r="AA870" s="53"/>
      <c r="AB870" s="53"/>
      <c r="AC870" s="53"/>
      <c r="AD870" s="53"/>
      <c r="AE870" s="53"/>
      <c r="AF870" s="53"/>
      <c r="AG870" s="53"/>
      <c r="AH870" s="53"/>
      <c r="AI870" s="53"/>
      <c r="AJ870" s="53"/>
      <c r="AK870" s="53"/>
      <c r="AL870" s="53"/>
      <c r="AM870" s="53"/>
      <c r="AN870" s="53"/>
      <c r="AO870" s="53"/>
      <c r="AP870" s="53"/>
      <c r="AQ870" s="53"/>
      <c r="AR870" s="53"/>
      <c r="AS870" s="53"/>
      <c r="AT870" s="53"/>
      <c r="AU870" s="53"/>
      <c r="AV870" s="53"/>
      <c r="AW870" s="53"/>
      <c r="AX870" s="53"/>
      <c r="AY870" s="53"/>
      <c r="AZ870" s="53"/>
      <c r="BA870" s="53"/>
      <c r="BB870" s="53"/>
      <c r="BC870" s="53"/>
      <c r="BD870" s="53"/>
      <c r="BE870" s="53"/>
      <c r="BF870" s="53"/>
      <c r="BG870" s="53"/>
      <c r="BH870" s="53"/>
      <c r="BI870" s="53"/>
      <c r="BJ870" s="53"/>
      <c r="BK870" s="53"/>
    </row>
    <row r="871" ht="12.75" customHeight="1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  <c r="AA871" s="53"/>
      <c r="AB871" s="53"/>
      <c r="AC871" s="53"/>
      <c r="AD871" s="53"/>
      <c r="AE871" s="53"/>
      <c r="AF871" s="53"/>
      <c r="AG871" s="53"/>
      <c r="AH871" s="53"/>
      <c r="AI871" s="53"/>
      <c r="AJ871" s="53"/>
      <c r="AK871" s="53"/>
      <c r="AL871" s="53"/>
      <c r="AM871" s="53"/>
      <c r="AN871" s="53"/>
      <c r="AO871" s="53"/>
      <c r="AP871" s="53"/>
      <c r="AQ871" s="53"/>
      <c r="AR871" s="53"/>
      <c r="AS871" s="53"/>
      <c r="AT871" s="53"/>
      <c r="AU871" s="53"/>
      <c r="AV871" s="53"/>
      <c r="AW871" s="53"/>
      <c r="AX871" s="53"/>
      <c r="AY871" s="53"/>
      <c r="AZ871" s="53"/>
      <c r="BA871" s="53"/>
      <c r="BB871" s="53"/>
      <c r="BC871" s="53"/>
      <c r="BD871" s="53"/>
      <c r="BE871" s="53"/>
      <c r="BF871" s="53"/>
      <c r="BG871" s="53"/>
      <c r="BH871" s="53"/>
      <c r="BI871" s="53"/>
      <c r="BJ871" s="53"/>
      <c r="BK871" s="53"/>
    </row>
    <row r="872" ht="12.75" customHeight="1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  <c r="AA872" s="53"/>
      <c r="AB872" s="53"/>
      <c r="AC872" s="53"/>
      <c r="AD872" s="53"/>
      <c r="AE872" s="53"/>
      <c r="AF872" s="53"/>
      <c r="AG872" s="53"/>
      <c r="AH872" s="53"/>
      <c r="AI872" s="53"/>
      <c r="AJ872" s="53"/>
      <c r="AK872" s="53"/>
      <c r="AL872" s="53"/>
      <c r="AM872" s="53"/>
      <c r="AN872" s="53"/>
      <c r="AO872" s="53"/>
      <c r="AP872" s="53"/>
      <c r="AQ872" s="53"/>
      <c r="AR872" s="53"/>
      <c r="AS872" s="53"/>
      <c r="AT872" s="53"/>
      <c r="AU872" s="53"/>
      <c r="AV872" s="53"/>
      <c r="AW872" s="53"/>
      <c r="AX872" s="53"/>
      <c r="AY872" s="53"/>
      <c r="AZ872" s="53"/>
      <c r="BA872" s="53"/>
      <c r="BB872" s="53"/>
      <c r="BC872" s="53"/>
      <c r="BD872" s="53"/>
      <c r="BE872" s="53"/>
      <c r="BF872" s="53"/>
      <c r="BG872" s="53"/>
      <c r="BH872" s="53"/>
      <c r="BI872" s="53"/>
      <c r="BJ872" s="53"/>
      <c r="BK872" s="53"/>
    </row>
    <row r="873" ht="12.75" customHeight="1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  <c r="AA873" s="53"/>
      <c r="AB873" s="53"/>
      <c r="AC873" s="53"/>
      <c r="AD873" s="53"/>
      <c r="AE873" s="53"/>
      <c r="AF873" s="53"/>
      <c r="AG873" s="53"/>
      <c r="AH873" s="53"/>
      <c r="AI873" s="53"/>
      <c r="AJ873" s="53"/>
      <c r="AK873" s="53"/>
      <c r="AL873" s="53"/>
      <c r="AM873" s="53"/>
      <c r="AN873" s="53"/>
      <c r="AO873" s="53"/>
      <c r="AP873" s="53"/>
      <c r="AQ873" s="53"/>
      <c r="AR873" s="53"/>
      <c r="AS873" s="53"/>
      <c r="AT873" s="53"/>
      <c r="AU873" s="53"/>
      <c r="AV873" s="53"/>
      <c r="AW873" s="53"/>
      <c r="AX873" s="53"/>
      <c r="AY873" s="53"/>
      <c r="AZ873" s="53"/>
      <c r="BA873" s="53"/>
      <c r="BB873" s="53"/>
      <c r="BC873" s="53"/>
      <c r="BD873" s="53"/>
      <c r="BE873" s="53"/>
      <c r="BF873" s="53"/>
      <c r="BG873" s="53"/>
      <c r="BH873" s="53"/>
      <c r="BI873" s="53"/>
      <c r="BJ873" s="53"/>
      <c r="BK873" s="53"/>
    </row>
    <row r="874" ht="12.75" customHeight="1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  <c r="AA874" s="53"/>
      <c r="AB874" s="53"/>
      <c r="AC874" s="53"/>
      <c r="AD874" s="53"/>
      <c r="AE874" s="53"/>
      <c r="AF874" s="53"/>
      <c r="AG874" s="53"/>
      <c r="AH874" s="53"/>
      <c r="AI874" s="53"/>
      <c r="AJ874" s="53"/>
      <c r="AK874" s="53"/>
      <c r="AL874" s="53"/>
      <c r="AM874" s="53"/>
      <c r="AN874" s="53"/>
      <c r="AO874" s="53"/>
      <c r="AP874" s="53"/>
      <c r="AQ874" s="53"/>
      <c r="AR874" s="53"/>
      <c r="AS874" s="53"/>
      <c r="AT874" s="53"/>
      <c r="AU874" s="53"/>
      <c r="AV874" s="53"/>
      <c r="AW874" s="53"/>
      <c r="AX874" s="53"/>
      <c r="AY874" s="53"/>
      <c r="AZ874" s="53"/>
      <c r="BA874" s="53"/>
      <c r="BB874" s="53"/>
      <c r="BC874" s="53"/>
      <c r="BD874" s="53"/>
      <c r="BE874" s="53"/>
      <c r="BF874" s="53"/>
      <c r="BG874" s="53"/>
      <c r="BH874" s="53"/>
      <c r="BI874" s="53"/>
      <c r="BJ874" s="53"/>
      <c r="BK874" s="53"/>
    </row>
    <row r="875" ht="12.75" customHeight="1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  <c r="AA875" s="53"/>
      <c r="AB875" s="53"/>
      <c r="AC875" s="53"/>
      <c r="AD875" s="53"/>
      <c r="AE875" s="53"/>
      <c r="AF875" s="53"/>
      <c r="AG875" s="53"/>
      <c r="AH875" s="53"/>
      <c r="AI875" s="53"/>
      <c r="AJ875" s="53"/>
      <c r="AK875" s="53"/>
      <c r="AL875" s="53"/>
      <c r="AM875" s="53"/>
      <c r="AN875" s="53"/>
      <c r="AO875" s="53"/>
      <c r="AP875" s="53"/>
      <c r="AQ875" s="53"/>
      <c r="AR875" s="53"/>
      <c r="AS875" s="53"/>
      <c r="AT875" s="53"/>
      <c r="AU875" s="53"/>
      <c r="AV875" s="53"/>
      <c r="AW875" s="53"/>
      <c r="AX875" s="53"/>
      <c r="AY875" s="53"/>
      <c r="AZ875" s="53"/>
      <c r="BA875" s="53"/>
      <c r="BB875" s="53"/>
      <c r="BC875" s="53"/>
      <c r="BD875" s="53"/>
      <c r="BE875" s="53"/>
      <c r="BF875" s="53"/>
      <c r="BG875" s="53"/>
      <c r="BH875" s="53"/>
      <c r="BI875" s="53"/>
      <c r="BJ875" s="53"/>
      <c r="BK875" s="53"/>
    </row>
    <row r="876" ht="12.75" customHeight="1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  <c r="AA876" s="53"/>
      <c r="AB876" s="53"/>
      <c r="AC876" s="53"/>
      <c r="AD876" s="53"/>
      <c r="AE876" s="53"/>
      <c r="AF876" s="53"/>
      <c r="AG876" s="53"/>
      <c r="AH876" s="53"/>
      <c r="AI876" s="53"/>
      <c r="AJ876" s="53"/>
      <c r="AK876" s="53"/>
      <c r="AL876" s="53"/>
      <c r="AM876" s="53"/>
      <c r="AN876" s="53"/>
      <c r="AO876" s="53"/>
      <c r="AP876" s="53"/>
      <c r="AQ876" s="53"/>
      <c r="AR876" s="53"/>
      <c r="AS876" s="53"/>
      <c r="AT876" s="53"/>
      <c r="AU876" s="53"/>
      <c r="AV876" s="53"/>
      <c r="AW876" s="53"/>
      <c r="AX876" s="53"/>
      <c r="AY876" s="53"/>
      <c r="AZ876" s="53"/>
      <c r="BA876" s="53"/>
      <c r="BB876" s="53"/>
      <c r="BC876" s="53"/>
      <c r="BD876" s="53"/>
      <c r="BE876" s="53"/>
      <c r="BF876" s="53"/>
      <c r="BG876" s="53"/>
      <c r="BH876" s="53"/>
      <c r="BI876" s="53"/>
      <c r="BJ876" s="53"/>
      <c r="BK876" s="53"/>
    </row>
    <row r="877" ht="12.75" customHeight="1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  <c r="AA877" s="53"/>
      <c r="AB877" s="53"/>
      <c r="AC877" s="53"/>
      <c r="AD877" s="53"/>
      <c r="AE877" s="53"/>
      <c r="AF877" s="53"/>
      <c r="AG877" s="53"/>
      <c r="AH877" s="53"/>
      <c r="AI877" s="53"/>
      <c r="AJ877" s="53"/>
      <c r="AK877" s="53"/>
      <c r="AL877" s="53"/>
      <c r="AM877" s="53"/>
      <c r="AN877" s="53"/>
      <c r="AO877" s="53"/>
      <c r="AP877" s="53"/>
      <c r="AQ877" s="53"/>
      <c r="AR877" s="53"/>
      <c r="AS877" s="53"/>
      <c r="AT877" s="53"/>
      <c r="AU877" s="53"/>
      <c r="AV877" s="53"/>
      <c r="AW877" s="53"/>
      <c r="AX877" s="53"/>
      <c r="AY877" s="53"/>
      <c r="AZ877" s="53"/>
      <c r="BA877" s="53"/>
      <c r="BB877" s="53"/>
      <c r="BC877" s="53"/>
      <c r="BD877" s="53"/>
      <c r="BE877" s="53"/>
      <c r="BF877" s="53"/>
      <c r="BG877" s="53"/>
      <c r="BH877" s="53"/>
      <c r="BI877" s="53"/>
      <c r="BJ877" s="53"/>
      <c r="BK877" s="53"/>
    </row>
    <row r="878" ht="12.75" customHeight="1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  <c r="AA878" s="53"/>
      <c r="AB878" s="53"/>
      <c r="AC878" s="53"/>
      <c r="AD878" s="53"/>
      <c r="AE878" s="53"/>
      <c r="AF878" s="53"/>
      <c r="AG878" s="53"/>
      <c r="AH878" s="53"/>
      <c r="AI878" s="53"/>
      <c r="AJ878" s="53"/>
      <c r="AK878" s="53"/>
      <c r="AL878" s="53"/>
      <c r="AM878" s="53"/>
      <c r="AN878" s="53"/>
      <c r="AO878" s="53"/>
      <c r="AP878" s="53"/>
      <c r="AQ878" s="53"/>
      <c r="AR878" s="53"/>
      <c r="AS878" s="53"/>
      <c r="AT878" s="53"/>
      <c r="AU878" s="53"/>
      <c r="AV878" s="53"/>
      <c r="AW878" s="53"/>
      <c r="AX878" s="53"/>
      <c r="AY878" s="53"/>
      <c r="AZ878" s="53"/>
      <c r="BA878" s="53"/>
      <c r="BB878" s="53"/>
      <c r="BC878" s="53"/>
      <c r="BD878" s="53"/>
      <c r="BE878" s="53"/>
      <c r="BF878" s="53"/>
      <c r="BG878" s="53"/>
      <c r="BH878" s="53"/>
      <c r="BI878" s="53"/>
      <c r="BJ878" s="53"/>
      <c r="BK878" s="53"/>
    </row>
    <row r="879" ht="12.75" customHeight="1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  <c r="AA879" s="53"/>
      <c r="AB879" s="53"/>
      <c r="AC879" s="53"/>
      <c r="AD879" s="53"/>
      <c r="AE879" s="53"/>
      <c r="AF879" s="53"/>
      <c r="AG879" s="53"/>
      <c r="AH879" s="53"/>
      <c r="AI879" s="53"/>
      <c r="AJ879" s="53"/>
      <c r="AK879" s="53"/>
      <c r="AL879" s="53"/>
      <c r="AM879" s="53"/>
      <c r="AN879" s="53"/>
      <c r="AO879" s="53"/>
      <c r="AP879" s="53"/>
      <c r="AQ879" s="53"/>
      <c r="AR879" s="53"/>
      <c r="AS879" s="53"/>
      <c r="AT879" s="53"/>
      <c r="AU879" s="53"/>
      <c r="AV879" s="53"/>
      <c r="AW879" s="53"/>
      <c r="AX879" s="53"/>
      <c r="AY879" s="53"/>
      <c r="AZ879" s="53"/>
      <c r="BA879" s="53"/>
      <c r="BB879" s="53"/>
      <c r="BC879" s="53"/>
      <c r="BD879" s="53"/>
      <c r="BE879" s="53"/>
      <c r="BF879" s="53"/>
      <c r="BG879" s="53"/>
      <c r="BH879" s="53"/>
      <c r="BI879" s="53"/>
      <c r="BJ879" s="53"/>
      <c r="BK879" s="53"/>
    </row>
    <row r="880" ht="12.75" customHeight="1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  <c r="AA880" s="53"/>
      <c r="AB880" s="53"/>
      <c r="AC880" s="53"/>
      <c r="AD880" s="53"/>
      <c r="AE880" s="53"/>
      <c r="AF880" s="53"/>
      <c r="AG880" s="53"/>
      <c r="AH880" s="53"/>
      <c r="AI880" s="53"/>
      <c r="AJ880" s="53"/>
      <c r="AK880" s="53"/>
      <c r="AL880" s="53"/>
      <c r="AM880" s="53"/>
      <c r="AN880" s="53"/>
      <c r="AO880" s="53"/>
      <c r="AP880" s="53"/>
      <c r="AQ880" s="53"/>
      <c r="AR880" s="53"/>
      <c r="AS880" s="53"/>
      <c r="AT880" s="53"/>
      <c r="AU880" s="53"/>
      <c r="AV880" s="53"/>
      <c r="AW880" s="53"/>
      <c r="AX880" s="53"/>
      <c r="AY880" s="53"/>
      <c r="AZ880" s="53"/>
      <c r="BA880" s="53"/>
      <c r="BB880" s="53"/>
      <c r="BC880" s="53"/>
      <c r="BD880" s="53"/>
      <c r="BE880" s="53"/>
      <c r="BF880" s="53"/>
      <c r="BG880" s="53"/>
      <c r="BH880" s="53"/>
      <c r="BI880" s="53"/>
      <c r="BJ880" s="53"/>
      <c r="BK880" s="53"/>
    </row>
    <row r="881" ht="12.75" customHeight="1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  <c r="AA881" s="53"/>
      <c r="AB881" s="53"/>
      <c r="AC881" s="53"/>
      <c r="AD881" s="53"/>
      <c r="AE881" s="53"/>
      <c r="AF881" s="53"/>
      <c r="AG881" s="53"/>
      <c r="AH881" s="53"/>
      <c r="AI881" s="53"/>
      <c r="AJ881" s="53"/>
      <c r="AK881" s="53"/>
      <c r="AL881" s="53"/>
      <c r="AM881" s="53"/>
      <c r="AN881" s="53"/>
      <c r="AO881" s="53"/>
      <c r="AP881" s="53"/>
      <c r="AQ881" s="53"/>
      <c r="AR881" s="53"/>
      <c r="AS881" s="53"/>
      <c r="AT881" s="53"/>
      <c r="AU881" s="53"/>
      <c r="AV881" s="53"/>
      <c r="AW881" s="53"/>
      <c r="AX881" s="53"/>
      <c r="AY881" s="53"/>
      <c r="AZ881" s="53"/>
      <c r="BA881" s="53"/>
      <c r="BB881" s="53"/>
      <c r="BC881" s="53"/>
      <c r="BD881" s="53"/>
      <c r="BE881" s="53"/>
      <c r="BF881" s="53"/>
      <c r="BG881" s="53"/>
      <c r="BH881" s="53"/>
      <c r="BI881" s="53"/>
      <c r="BJ881" s="53"/>
      <c r="BK881" s="53"/>
    </row>
    <row r="882" ht="12.75" customHeight="1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  <c r="AA882" s="53"/>
      <c r="AB882" s="53"/>
      <c r="AC882" s="53"/>
      <c r="AD882" s="53"/>
      <c r="AE882" s="53"/>
      <c r="AF882" s="53"/>
      <c r="AG882" s="53"/>
      <c r="AH882" s="53"/>
      <c r="AI882" s="53"/>
      <c r="AJ882" s="53"/>
      <c r="AK882" s="53"/>
      <c r="AL882" s="53"/>
      <c r="AM882" s="53"/>
      <c r="AN882" s="53"/>
      <c r="AO882" s="53"/>
      <c r="AP882" s="53"/>
      <c r="AQ882" s="53"/>
      <c r="AR882" s="53"/>
      <c r="AS882" s="53"/>
      <c r="AT882" s="53"/>
      <c r="AU882" s="53"/>
      <c r="AV882" s="53"/>
      <c r="AW882" s="53"/>
      <c r="AX882" s="53"/>
      <c r="AY882" s="53"/>
      <c r="AZ882" s="53"/>
      <c r="BA882" s="53"/>
      <c r="BB882" s="53"/>
      <c r="BC882" s="53"/>
      <c r="BD882" s="53"/>
      <c r="BE882" s="53"/>
      <c r="BF882" s="53"/>
      <c r="BG882" s="53"/>
      <c r="BH882" s="53"/>
      <c r="BI882" s="53"/>
      <c r="BJ882" s="53"/>
      <c r="BK882" s="53"/>
    </row>
    <row r="883" ht="12.75" customHeight="1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  <c r="AA883" s="53"/>
      <c r="AB883" s="53"/>
      <c r="AC883" s="53"/>
      <c r="AD883" s="53"/>
      <c r="AE883" s="53"/>
      <c r="AF883" s="53"/>
      <c r="AG883" s="53"/>
      <c r="AH883" s="53"/>
      <c r="AI883" s="53"/>
      <c r="AJ883" s="53"/>
      <c r="AK883" s="53"/>
      <c r="AL883" s="53"/>
      <c r="AM883" s="53"/>
      <c r="AN883" s="53"/>
      <c r="AO883" s="53"/>
      <c r="AP883" s="53"/>
      <c r="AQ883" s="53"/>
      <c r="AR883" s="53"/>
      <c r="AS883" s="53"/>
      <c r="AT883" s="53"/>
      <c r="AU883" s="53"/>
      <c r="AV883" s="53"/>
      <c r="AW883" s="53"/>
      <c r="AX883" s="53"/>
      <c r="AY883" s="53"/>
      <c r="AZ883" s="53"/>
      <c r="BA883" s="53"/>
      <c r="BB883" s="53"/>
      <c r="BC883" s="53"/>
      <c r="BD883" s="53"/>
      <c r="BE883" s="53"/>
      <c r="BF883" s="53"/>
      <c r="BG883" s="53"/>
      <c r="BH883" s="53"/>
      <c r="BI883" s="53"/>
      <c r="BJ883" s="53"/>
      <c r="BK883" s="53"/>
    </row>
    <row r="884" ht="12.75" customHeight="1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  <c r="AA884" s="53"/>
      <c r="AB884" s="53"/>
      <c r="AC884" s="53"/>
      <c r="AD884" s="53"/>
      <c r="AE884" s="53"/>
      <c r="AF884" s="53"/>
      <c r="AG884" s="53"/>
      <c r="AH884" s="53"/>
      <c r="AI884" s="53"/>
      <c r="AJ884" s="53"/>
      <c r="AK884" s="53"/>
      <c r="AL884" s="53"/>
      <c r="AM884" s="53"/>
      <c r="AN884" s="53"/>
      <c r="AO884" s="53"/>
      <c r="AP884" s="53"/>
      <c r="AQ884" s="53"/>
      <c r="AR884" s="53"/>
      <c r="AS884" s="53"/>
      <c r="AT884" s="53"/>
      <c r="AU884" s="53"/>
      <c r="AV884" s="53"/>
      <c r="AW884" s="53"/>
      <c r="AX884" s="53"/>
      <c r="AY884" s="53"/>
      <c r="AZ884" s="53"/>
      <c r="BA884" s="53"/>
      <c r="BB884" s="53"/>
      <c r="BC884" s="53"/>
      <c r="BD884" s="53"/>
      <c r="BE884" s="53"/>
      <c r="BF884" s="53"/>
      <c r="BG884" s="53"/>
      <c r="BH884" s="53"/>
      <c r="BI884" s="53"/>
      <c r="BJ884" s="53"/>
      <c r="BK884" s="53"/>
    </row>
    <row r="885" ht="12.75" customHeight="1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  <c r="AA885" s="53"/>
      <c r="AB885" s="53"/>
      <c r="AC885" s="53"/>
      <c r="AD885" s="53"/>
      <c r="AE885" s="53"/>
      <c r="AF885" s="53"/>
      <c r="AG885" s="53"/>
      <c r="AH885" s="53"/>
      <c r="AI885" s="53"/>
      <c r="AJ885" s="53"/>
      <c r="AK885" s="53"/>
      <c r="AL885" s="53"/>
      <c r="AM885" s="53"/>
      <c r="AN885" s="53"/>
      <c r="AO885" s="53"/>
      <c r="AP885" s="53"/>
      <c r="AQ885" s="53"/>
      <c r="AR885" s="53"/>
      <c r="AS885" s="53"/>
      <c r="AT885" s="53"/>
      <c r="AU885" s="53"/>
      <c r="AV885" s="53"/>
      <c r="AW885" s="53"/>
      <c r="AX885" s="53"/>
      <c r="AY885" s="53"/>
      <c r="AZ885" s="53"/>
      <c r="BA885" s="53"/>
      <c r="BB885" s="53"/>
      <c r="BC885" s="53"/>
      <c r="BD885" s="53"/>
      <c r="BE885" s="53"/>
      <c r="BF885" s="53"/>
      <c r="BG885" s="53"/>
      <c r="BH885" s="53"/>
      <c r="BI885" s="53"/>
      <c r="BJ885" s="53"/>
      <c r="BK885" s="53"/>
    </row>
    <row r="886" ht="12.75" customHeight="1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  <c r="AA886" s="53"/>
      <c r="AB886" s="53"/>
      <c r="AC886" s="53"/>
      <c r="AD886" s="53"/>
      <c r="AE886" s="53"/>
      <c r="AF886" s="53"/>
      <c r="AG886" s="53"/>
      <c r="AH886" s="53"/>
      <c r="AI886" s="53"/>
      <c r="AJ886" s="53"/>
      <c r="AK886" s="53"/>
      <c r="AL886" s="53"/>
      <c r="AM886" s="53"/>
      <c r="AN886" s="53"/>
      <c r="AO886" s="53"/>
      <c r="AP886" s="53"/>
      <c r="AQ886" s="53"/>
      <c r="AR886" s="53"/>
      <c r="AS886" s="53"/>
      <c r="AT886" s="53"/>
      <c r="AU886" s="53"/>
      <c r="AV886" s="53"/>
      <c r="AW886" s="53"/>
      <c r="AX886" s="53"/>
      <c r="AY886" s="53"/>
      <c r="AZ886" s="53"/>
      <c r="BA886" s="53"/>
      <c r="BB886" s="53"/>
      <c r="BC886" s="53"/>
      <c r="BD886" s="53"/>
      <c r="BE886" s="53"/>
      <c r="BF886" s="53"/>
      <c r="BG886" s="53"/>
      <c r="BH886" s="53"/>
      <c r="BI886" s="53"/>
      <c r="BJ886" s="53"/>
      <c r="BK886" s="53"/>
    </row>
    <row r="887" ht="12.75" customHeight="1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  <c r="AA887" s="53"/>
      <c r="AB887" s="53"/>
      <c r="AC887" s="53"/>
      <c r="AD887" s="53"/>
      <c r="AE887" s="53"/>
      <c r="AF887" s="53"/>
      <c r="AG887" s="53"/>
      <c r="AH887" s="53"/>
      <c r="AI887" s="53"/>
      <c r="AJ887" s="53"/>
      <c r="AK887" s="53"/>
      <c r="AL887" s="53"/>
      <c r="AM887" s="53"/>
      <c r="AN887" s="53"/>
      <c r="AO887" s="53"/>
      <c r="AP887" s="53"/>
      <c r="AQ887" s="53"/>
      <c r="AR887" s="53"/>
      <c r="AS887" s="53"/>
      <c r="AT887" s="53"/>
      <c r="AU887" s="53"/>
      <c r="AV887" s="53"/>
      <c r="AW887" s="53"/>
      <c r="AX887" s="53"/>
      <c r="AY887" s="53"/>
      <c r="AZ887" s="53"/>
      <c r="BA887" s="53"/>
      <c r="BB887" s="53"/>
      <c r="BC887" s="53"/>
      <c r="BD887" s="53"/>
      <c r="BE887" s="53"/>
      <c r="BF887" s="53"/>
      <c r="BG887" s="53"/>
      <c r="BH887" s="53"/>
      <c r="BI887" s="53"/>
      <c r="BJ887" s="53"/>
      <c r="BK887" s="53"/>
    </row>
    <row r="888" ht="12.75" customHeight="1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  <c r="AA888" s="53"/>
      <c r="AB888" s="53"/>
      <c r="AC888" s="53"/>
      <c r="AD888" s="53"/>
      <c r="AE888" s="53"/>
      <c r="AF888" s="53"/>
      <c r="AG888" s="53"/>
      <c r="AH888" s="53"/>
      <c r="AI888" s="53"/>
      <c r="AJ888" s="53"/>
      <c r="AK888" s="53"/>
      <c r="AL888" s="53"/>
      <c r="AM888" s="53"/>
      <c r="AN888" s="53"/>
      <c r="AO888" s="53"/>
      <c r="AP888" s="53"/>
      <c r="AQ888" s="53"/>
      <c r="AR888" s="53"/>
      <c r="AS888" s="53"/>
      <c r="AT888" s="53"/>
      <c r="AU888" s="53"/>
      <c r="AV888" s="53"/>
      <c r="AW888" s="53"/>
      <c r="AX888" s="53"/>
      <c r="AY888" s="53"/>
      <c r="AZ888" s="53"/>
      <c r="BA888" s="53"/>
      <c r="BB888" s="53"/>
      <c r="BC888" s="53"/>
      <c r="BD888" s="53"/>
      <c r="BE888" s="53"/>
      <c r="BF888" s="53"/>
      <c r="BG888" s="53"/>
      <c r="BH888" s="53"/>
      <c r="BI888" s="53"/>
      <c r="BJ888" s="53"/>
      <c r="BK888" s="53"/>
    </row>
    <row r="889" ht="12.75" customHeight="1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  <c r="AB889" s="53"/>
      <c r="AC889" s="53"/>
      <c r="AD889" s="53"/>
      <c r="AE889" s="53"/>
      <c r="AF889" s="53"/>
      <c r="AG889" s="53"/>
      <c r="AH889" s="53"/>
      <c r="AI889" s="53"/>
      <c r="AJ889" s="53"/>
      <c r="AK889" s="53"/>
      <c r="AL889" s="53"/>
      <c r="AM889" s="53"/>
      <c r="AN889" s="53"/>
      <c r="AO889" s="53"/>
      <c r="AP889" s="53"/>
      <c r="AQ889" s="53"/>
      <c r="AR889" s="53"/>
      <c r="AS889" s="53"/>
      <c r="AT889" s="53"/>
      <c r="AU889" s="53"/>
      <c r="AV889" s="53"/>
      <c r="AW889" s="53"/>
      <c r="AX889" s="53"/>
      <c r="AY889" s="53"/>
      <c r="AZ889" s="53"/>
      <c r="BA889" s="53"/>
      <c r="BB889" s="53"/>
      <c r="BC889" s="53"/>
      <c r="BD889" s="53"/>
      <c r="BE889" s="53"/>
      <c r="BF889" s="53"/>
      <c r="BG889" s="53"/>
      <c r="BH889" s="53"/>
      <c r="BI889" s="53"/>
      <c r="BJ889" s="53"/>
      <c r="BK889" s="53"/>
    </row>
    <row r="890" ht="12.75" customHeight="1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  <c r="AB890" s="53"/>
      <c r="AC890" s="53"/>
      <c r="AD890" s="53"/>
      <c r="AE890" s="53"/>
      <c r="AF890" s="53"/>
      <c r="AG890" s="53"/>
      <c r="AH890" s="53"/>
      <c r="AI890" s="53"/>
      <c r="AJ890" s="53"/>
      <c r="AK890" s="53"/>
      <c r="AL890" s="53"/>
      <c r="AM890" s="53"/>
      <c r="AN890" s="53"/>
      <c r="AO890" s="53"/>
      <c r="AP890" s="53"/>
      <c r="AQ890" s="53"/>
      <c r="AR890" s="53"/>
      <c r="AS890" s="53"/>
      <c r="AT890" s="53"/>
      <c r="AU890" s="53"/>
      <c r="AV890" s="53"/>
      <c r="AW890" s="53"/>
      <c r="AX890" s="53"/>
      <c r="AY890" s="53"/>
      <c r="AZ890" s="53"/>
      <c r="BA890" s="53"/>
      <c r="BB890" s="53"/>
      <c r="BC890" s="53"/>
      <c r="BD890" s="53"/>
      <c r="BE890" s="53"/>
      <c r="BF890" s="53"/>
      <c r="BG890" s="53"/>
      <c r="BH890" s="53"/>
      <c r="BI890" s="53"/>
      <c r="BJ890" s="53"/>
      <c r="BK890" s="53"/>
    </row>
    <row r="891" ht="12.75" customHeight="1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  <c r="AA891" s="53"/>
      <c r="AB891" s="53"/>
      <c r="AC891" s="53"/>
      <c r="AD891" s="53"/>
      <c r="AE891" s="53"/>
      <c r="AF891" s="53"/>
      <c r="AG891" s="53"/>
      <c r="AH891" s="53"/>
      <c r="AI891" s="53"/>
      <c r="AJ891" s="53"/>
      <c r="AK891" s="53"/>
      <c r="AL891" s="53"/>
      <c r="AM891" s="53"/>
      <c r="AN891" s="53"/>
      <c r="AO891" s="53"/>
      <c r="AP891" s="53"/>
      <c r="AQ891" s="53"/>
      <c r="AR891" s="53"/>
      <c r="AS891" s="53"/>
      <c r="AT891" s="53"/>
      <c r="AU891" s="53"/>
      <c r="AV891" s="53"/>
      <c r="AW891" s="53"/>
      <c r="AX891" s="53"/>
      <c r="AY891" s="53"/>
      <c r="AZ891" s="53"/>
      <c r="BA891" s="53"/>
      <c r="BB891" s="53"/>
      <c r="BC891" s="53"/>
      <c r="BD891" s="53"/>
      <c r="BE891" s="53"/>
      <c r="BF891" s="53"/>
      <c r="BG891" s="53"/>
      <c r="BH891" s="53"/>
      <c r="BI891" s="53"/>
      <c r="BJ891" s="53"/>
      <c r="BK891" s="53"/>
    </row>
    <row r="892" ht="12.75" customHeight="1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  <c r="AA892" s="53"/>
      <c r="AB892" s="53"/>
      <c r="AC892" s="53"/>
      <c r="AD892" s="53"/>
      <c r="AE892" s="53"/>
      <c r="AF892" s="53"/>
      <c r="AG892" s="53"/>
      <c r="AH892" s="53"/>
      <c r="AI892" s="53"/>
      <c r="AJ892" s="53"/>
      <c r="AK892" s="53"/>
      <c r="AL892" s="53"/>
      <c r="AM892" s="53"/>
      <c r="AN892" s="53"/>
      <c r="AO892" s="53"/>
      <c r="AP892" s="53"/>
      <c r="AQ892" s="53"/>
      <c r="AR892" s="53"/>
      <c r="AS892" s="53"/>
      <c r="AT892" s="53"/>
      <c r="AU892" s="53"/>
      <c r="AV892" s="53"/>
      <c r="AW892" s="53"/>
      <c r="AX892" s="53"/>
      <c r="AY892" s="53"/>
      <c r="AZ892" s="53"/>
      <c r="BA892" s="53"/>
      <c r="BB892" s="53"/>
      <c r="BC892" s="53"/>
      <c r="BD892" s="53"/>
      <c r="BE892" s="53"/>
      <c r="BF892" s="53"/>
      <c r="BG892" s="53"/>
      <c r="BH892" s="53"/>
      <c r="BI892" s="53"/>
      <c r="BJ892" s="53"/>
      <c r="BK892" s="53"/>
    </row>
    <row r="893" ht="12.75" customHeight="1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  <c r="AA893" s="53"/>
      <c r="AB893" s="53"/>
      <c r="AC893" s="53"/>
      <c r="AD893" s="53"/>
      <c r="AE893" s="53"/>
      <c r="AF893" s="53"/>
      <c r="AG893" s="53"/>
      <c r="AH893" s="53"/>
      <c r="AI893" s="53"/>
      <c r="AJ893" s="53"/>
      <c r="AK893" s="53"/>
      <c r="AL893" s="53"/>
      <c r="AM893" s="53"/>
      <c r="AN893" s="53"/>
      <c r="AO893" s="53"/>
      <c r="AP893" s="53"/>
      <c r="AQ893" s="53"/>
      <c r="AR893" s="53"/>
      <c r="AS893" s="53"/>
      <c r="AT893" s="53"/>
      <c r="AU893" s="53"/>
      <c r="AV893" s="53"/>
      <c r="AW893" s="53"/>
      <c r="AX893" s="53"/>
      <c r="AY893" s="53"/>
      <c r="AZ893" s="53"/>
      <c r="BA893" s="53"/>
      <c r="BB893" s="53"/>
      <c r="BC893" s="53"/>
      <c r="BD893" s="53"/>
      <c r="BE893" s="53"/>
      <c r="BF893" s="53"/>
      <c r="BG893" s="53"/>
      <c r="BH893" s="53"/>
      <c r="BI893" s="53"/>
      <c r="BJ893" s="53"/>
      <c r="BK893" s="53"/>
    </row>
    <row r="894" ht="12.75" customHeight="1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  <c r="AA894" s="53"/>
      <c r="AB894" s="53"/>
      <c r="AC894" s="53"/>
      <c r="AD894" s="53"/>
      <c r="AE894" s="53"/>
      <c r="AF894" s="53"/>
      <c r="AG894" s="53"/>
      <c r="AH894" s="53"/>
      <c r="AI894" s="53"/>
      <c r="AJ894" s="53"/>
      <c r="AK894" s="53"/>
      <c r="AL894" s="53"/>
      <c r="AM894" s="53"/>
      <c r="AN894" s="53"/>
      <c r="AO894" s="53"/>
      <c r="AP894" s="53"/>
      <c r="AQ894" s="53"/>
      <c r="AR894" s="53"/>
      <c r="AS894" s="53"/>
      <c r="AT894" s="53"/>
      <c r="AU894" s="53"/>
      <c r="AV894" s="53"/>
      <c r="AW894" s="53"/>
      <c r="AX894" s="53"/>
      <c r="AY894" s="53"/>
      <c r="AZ894" s="53"/>
      <c r="BA894" s="53"/>
      <c r="BB894" s="53"/>
      <c r="BC894" s="53"/>
      <c r="BD894" s="53"/>
      <c r="BE894" s="53"/>
      <c r="BF894" s="53"/>
      <c r="BG894" s="53"/>
      <c r="BH894" s="53"/>
      <c r="BI894" s="53"/>
      <c r="BJ894" s="53"/>
      <c r="BK894" s="53"/>
    </row>
    <row r="895" ht="12.75" customHeight="1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  <c r="AA895" s="53"/>
      <c r="AB895" s="53"/>
      <c r="AC895" s="53"/>
      <c r="AD895" s="53"/>
      <c r="AE895" s="53"/>
      <c r="AF895" s="53"/>
      <c r="AG895" s="53"/>
      <c r="AH895" s="53"/>
      <c r="AI895" s="53"/>
      <c r="AJ895" s="53"/>
      <c r="AK895" s="53"/>
      <c r="AL895" s="53"/>
      <c r="AM895" s="53"/>
      <c r="AN895" s="53"/>
      <c r="AO895" s="53"/>
      <c r="AP895" s="53"/>
      <c r="AQ895" s="53"/>
      <c r="AR895" s="53"/>
      <c r="AS895" s="53"/>
      <c r="AT895" s="53"/>
      <c r="AU895" s="53"/>
      <c r="AV895" s="53"/>
      <c r="AW895" s="53"/>
      <c r="AX895" s="53"/>
      <c r="AY895" s="53"/>
      <c r="AZ895" s="53"/>
      <c r="BA895" s="53"/>
      <c r="BB895" s="53"/>
      <c r="BC895" s="53"/>
      <c r="BD895" s="53"/>
      <c r="BE895" s="53"/>
      <c r="BF895" s="53"/>
      <c r="BG895" s="53"/>
      <c r="BH895" s="53"/>
      <c r="BI895" s="53"/>
      <c r="BJ895" s="53"/>
      <c r="BK895" s="53"/>
    </row>
    <row r="896" ht="12.75" customHeight="1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  <c r="AA896" s="53"/>
      <c r="AB896" s="53"/>
      <c r="AC896" s="53"/>
      <c r="AD896" s="53"/>
      <c r="AE896" s="53"/>
      <c r="AF896" s="53"/>
      <c r="AG896" s="53"/>
      <c r="AH896" s="53"/>
      <c r="AI896" s="53"/>
      <c r="AJ896" s="53"/>
      <c r="AK896" s="53"/>
      <c r="AL896" s="53"/>
      <c r="AM896" s="53"/>
      <c r="AN896" s="53"/>
      <c r="AO896" s="53"/>
      <c r="AP896" s="53"/>
      <c r="AQ896" s="53"/>
      <c r="AR896" s="53"/>
      <c r="AS896" s="53"/>
      <c r="AT896" s="53"/>
      <c r="AU896" s="53"/>
      <c r="AV896" s="53"/>
      <c r="AW896" s="53"/>
      <c r="AX896" s="53"/>
      <c r="AY896" s="53"/>
      <c r="AZ896" s="53"/>
      <c r="BA896" s="53"/>
      <c r="BB896" s="53"/>
      <c r="BC896" s="53"/>
      <c r="BD896" s="53"/>
      <c r="BE896" s="53"/>
      <c r="BF896" s="53"/>
      <c r="BG896" s="53"/>
      <c r="BH896" s="53"/>
      <c r="BI896" s="53"/>
      <c r="BJ896" s="53"/>
      <c r="BK896" s="53"/>
    </row>
    <row r="897" ht="12.75" customHeight="1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  <c r="AA897" s="53"/>
      <c r="AB897" s="53"/>
      <c r="AC897" s="53"/>
      <c r="AD897" s="53"/>
      <c r="AE897" s="53"/>
      <c r="AF897" s="53"/>
      <c r="AG897" s="53"/>
      <c r="AH897" s="53"/>
      <c r="AI897" s="53"/>
      <c r="AJ897" s="53"/>
      <c r="AK897" s="53"/>
      <c r="AL897" s="53"/>
      <c r="AM897" s="53"/>
      <c r="AN897" s="53"/>
      <c r="AO897" s="53"/>
      <c r="AP897" s="53"/>
      <c r="AQ897" s="53"/>
      <c r="AR897" s="53"/>
      <c r="AS897" s="53"/>
      <c r="AT897" s="53"/>
      <c r="AU897" s="53"/>
      <c r="AV897" s="53"/>
      <c r="AW897" s="53"/>
      <c r="AX897" s="53"/>
      <c r="AY897" s="53"/>
      <c r="AZ897" s="53"/>
      <c r="BA897" s="53"/>
      <c r="BB897" s="53"/>
      <c r="BC897" s="53"/>
      <c r="BD897" s="53"/>
      <c r="BE897" s="53"/>
      <c r="BF897" s="53"/>
      <c r="BG897" s="53"/>
      <c r="BH897" s="53"/>
      <c r="BI897" s="53"/>
      <c r="BJ897" s="53"/>
      <c r="BK897" s="53"/>
    </row>
    <row r="898" ht="12.75" customHeight="1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  <c r="AA898" s="53"/>
      <c r="AB898" s="53"/>
      <c r="AC898" s="53"/>
      <c r="AD898" s="53"/>
      <c r="AE898" s="53"/>
      <c r="AF898" s="53"/>
      <c r="AG898" s="53"/>
      <c r="AH898" s="53"/>
      <c r="AI898" s="53"/>
      <c r="AJ898" s="53"/>
      <c r="AK898" s="53"/>
      <c r="AL898" s="53"/>
      <c r="AM898" s="53"/>
      <c r="AN898" s="53"/>
      <c r="AO898" s="53"/>
      <c r="AP898" s="53"/>
      <c r="AQ898" s="53"/>
      <c r="AR898" s="53"/>
      <c r="AS898" s="53"/>
      <c r="AT898" s="53"/>
      <c r="AU898" s="53"/>
      <c r="AV898" s="53"/>
      <c r="AW898" s="53"/>
      <c r="AX898" s="53"/>
      <c r="AY898" s="53"/>
      <c r="AZ898" s="53"/>
      <c r="BA898" s="53"/>
      <c r="BB898" s="53"/>
      <c r="BC898" s="53"/>
      <c r="BD898" s="53"/>
      <c r="BE898" s="53"/>
      <c r="BF898" s="53"/>
      <c r="BG898" s="53"/>
      <c r="BH898" s="53"/>
      <c r="BI898" s="53"/>
      <c r="BJ898" s="53"/>
      <c r="BK898" s="53"/>
    </row>
    <row r="899" ht="12.75" customHeight="1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  <c r="AA899" s="53"/>
      <c r="AB899" s="53"/>
      <c r="AC899" s="53"/>
      <c r="AD899" s="53"/>
      <c r="AE899" s="53"/>
      <c r="AF899" s="53"/>
      <c r="AG899" s="53"/>
      <c r="AH899" s="53"/>
      <c r="AI899" s="53"/>
      <c r="AJ899" s="53"/>
      <c r="AK899" s="53"/>
      <c r="AL899" s="53"/>
      <c r="AM899" s="53"/>
      <c r="AN899" s="53"/>
      <c r="AO899" s="53"/>
      <c r="AP899" s="53"/>
      <c r="AQ899" s="53"/>
      <c r="AR899" s="53"/>
      <c r="AS899" s="53"/>
      <c r="AT899" s="53"/>
      <c r="AU899" s="53"/>
      <c r="AV899" s="53"/>
      <c r="AW899" s="53"/>
      <c r="AX899" s="53"/>
      <c r="AY899" s="53"/>
      <c r="AZ899" s="53"/>
      <c r="BA899" s="53"/>
      <c r="BB899" s="53"/>
      <c r="BC899" s="53"/>
      <c r="BD899" s="53"/>
      <c r="BE899" s="53"/>
      <c r="BF899" s="53"/>
      <c r="BG899" s="53"/>
      <c r="BH899" s="53"/>
      <c r="BI899" s="53"/>
      <c r="BJ899" s="53"/>
      <c r="BK899" s="53"/>
    </row>
    <row r="900" ht="12.75" customHeight="1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  <c r="AA900" s="53"/>
      <c r="AB900" s="53"/>
      <c r="AC900" s="53"/>
      <c r="AD900" s="53"/>
      <c r="AE900" s="53"/>
      <c r="AF900" s="53"/>
      <c r="AG900" s="53"/>
      <c r="AH900" s="53"/>
      <c r="AI900" s="53"/>
      <c r="AJ900" s="53"/>
      <c r="AK900" s="53"/>
      <c r="AL900" s="53"/>
      <c r="AM900" s="53"/>
      <c r="AN900" s="53"/>
      <c r="AO900" s="53"/>
      <c r="AP900" s="53"/>
      <c r="AQ900" s="53"/>
      <c r="AR900" s="53"/>
      <c r="AS900" s="53"/>
      <c r="AT900" s="53"/>
      <c r="AU900" s="53"/>
      <c r="AV900" s="53"/>
      <c r="AW900" s="53"/>
      <c r="AX900" s="53"/>
      <c r="AY900" s="53"/>
      <c r="AZ900" s="53"/>
      <c r="BA900" s="53"/>
      <c r="BB900" s="53"/>
      <c r="BC900" s="53"/>
      <c r="BD900" s="53"/>
      <c r="BE900" s="53"/>
      <c r="BF900" s="53"/>
      <c r="BG900" s="53"/>
      <c r="BH900" s="53"/>
      <c r="BI900" s="53"/>
      <c r="BJ900" s="53"/>
      <c r="BK900" s="53"/>
    </row>
    <row r="901" ht="12.75" customHeight="1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  <c r="AA901" s="53"/>
      <c r="AB901" s="53"/>
      <c r="AC901" s="53"/>
      <c r="AD901" s="53"/>
      <c r="AE901" s="53"/>
      <c r="AF901" s="53"/>
      <c r="AG901" s="53"/>
      <c r="AH901" s="53"/>
      <c r="AI901" s="53"/>
      <c r="AJ901" s="53"/>
      <c r="AK901" s="53"/>
      <c r="AL901" s="53"/>
      <c r="AM901" s="53"/>
      <c r="AN901" s="53"/>
      <c r="AO901" s="53"/>
      <c r="AP901" s="53"/>
      <c r="AQ901" s="53"/>
      <c r="AR901" s="53"/>
      <c r="AS901" s="53"/>
      <c r="AT901" s="53"/>
      <c r="AU901" s="53"/>
      <c r="AV901" s="53"/>
      <c r="AW901" s="53"/>
      <c r="AX901" s="53"/>
      <c r="AY901" s="53"/>
      <c r="AZ901" s="53"/>
      <c r="BA901" s="53"/>
      <c r="BB901" s="53"/>
      <c r="BC901" s="53"/>
      <c r="BD901" s="53"/>
      <c r="BE901" s="53"/>
      <c r="BF901" s="53"/>
      <c r="BG901" s="53"/>
      <c r="BH901" s="53"/>
      <c r="BI901" s="53"/>
      <c r="BJ901" s="53"/>
      <c r="BK901" s="53"/>
    </row>
    <row r="902" ht="12.75" customHeight="1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  <c r="AA902" s="53"/>
      <c r="AB902" s="53"/>
      <c r="AC902" s="53"/>
      <c r="AD902" s="53"/>
      <c r="AE902" s="53"/>
      <c r="AF902" s="53"/>
      <c r="AG902" s="53"/>
      <c r="AH902" s="53"/>
      <c r="AI902" s="53"/>
      <c r="AJ902" s="53"/>
      <c r="AK902" s="53"/>
      <c r="AL902" s="53"/>
      <c r="AM902" s="53"/>
      <c r="AN902" s="53"/>
      <c r="AO902" s="53"/>
      <c r="AP902" s="53"/>
      <c r="AQ902" s="53"/>
      <c r="AR902" s="53"/>
      <c r="AS902" s="53"/>
      <c r="AT902" s="53"/>
      <c r="AU902" s="53"/>
      <c r="AV902" s="53"/>
      <c r="AW902" s="53"/>
      <c r="AX902" s="53"/>
      <c r="AY902" s="53"/>
      <c r="AZ902" s="53"/>
      <c r="BA902" s="53"/>
      <c r="BB902" s="53"/>
      <c r="BC902" s="53"/>
      <c r="BD902" s="53"/>
      <c r="BE902" s="53"/>
      <c r="BF902" s="53"/>
      <c r="BG902" s="53"/>
      <c r="BH902" s="53"/>
      <c r="BI902" s="53"/>
      <c r="BJ902" s="53"/>
      <c r="BK902" s="53"/>
    </row>
    <row r="903" ht="12.75" customHeight="1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  <c r="AA903" s="53"/>
      <c r="AB903" s="53"/>
      <c r="AC903" s="53"/>
      <c r="AD903" s="53"/>
      <c r="AE903" s="53"/>
      <c r="AF903" s="53"/>
      <c r="AG903" s="53"/>
      <c r="AH903" s="53"/>
      <c r="AI903" s="53"/>
      <c r="AJ903" s="53"/>
      <c r="AK903" s="53"/>
      <c r="AL903" s="53"/>
      <c r="AM903" s="53"/>
      <c r="AN903" s="53"/>
      <c r="AO903" s="53"/>
      <c r="AP903" s="53"/>
      <c r="AQ903" s="53"/>
      <c r="AR903" s="53"/>
      <c r="AS903" s="53"/>
      <c r="AT903" s="53"/>
      <c r="AU903" s="53"/>
      <c r="AV903" s="53"/>
      <c r="AW903" s="53"/>
      <c r="AX903" s="53"/>
      <c r="AY903" s="53"/>
      <c r="AZ903" s="53"/>
      <c r="BA903" s="53"/>
      <c r="BB903" s="53"/>
      <c r="BC903" s="53"/>
      <c r="BD903" s="53"/>
      <c r="BE903" s="53"/>
      <c r="BF903" s="53"/>
      <c r="BG903" s="53"/>
      <c r="BH903" s="53"/>
      <c r="BI903" s="53"/>
      <c r="BJ903" s="53"/>
      <c r="BK903" s="53"/>
    </row>
    <row r="904" ht="12.75" customHeight="1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  <c r="AA904" s="53"/>
      <c r="AB904" s="53"/>
      <c r="AC904" s="53"/>
      <c r="AD904" s="53"/>
      <c r="AE904" s="53"/>
      <c r="AF904" s="53"/>
      <c r="AG904" s="53"/>
      <c r="AH904" s="53"/>
      <c r="AI904" s="53"/>
      <c r="AJ904" s="53"/>
      <c r="AK904" s="53"/>
      <c r="AL904" s="53"/>
      <c r="AM904" s="53"/>
      <c r="AN904" s="53"/>
      <c r="AO904" s="53"/>
      <c r="AP904" s="53"/>
      <c r="AQ904" s="53"/>
      <c r="AR904" s="53"/>
      <c r="AS904" s="53"/>
      <c r="AT904" s="53"/>
      <c r="AU904" s="53"/>
      <c r="AV904" s="53"/>
      <c r="AW904" s="53"/>
      <c r="AX904" s="53"/>
      <c r="AY904" s="53"/>
      <c r="AZ904" s="53"/>
      <c r="BA904" s="53"/>
      <c r="BB904" s="53"/>
      <c r="BC904" s="53"/>
      <c r="BD904" s="53"/>
      <c r="BE904" s="53"/>
      <c r="BF904" s="53"/>
      <c r="BG904" s="53"/>
      <c r="BH904" s="53"/>
      <c r="BI904" s="53"/>
      <c r="BJ904" s="53"/>
      <c r="BK904" s="53"/>
    </row>
    <row r="905" ht="12.75" customHeight="1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  <c r="AA905" s="53"/>
      <c r="AB905" s="53"/>
      <c r="AC905" s="53"/>
      <c r="AD905" s="53"/>
      <c r="AE905" s="53"/>
      <c r="AF905" s="53"/>
      <c r="AG905" s="53"/>
      <c r="AH905" s="53"/>
      <c r="AI905" s="53"/>
      <c r="AJ905" s="53"/>
      <c r="AK905" s="53"/>
      <c r="AL905" s="53"/>
      <c r="AM905" s="53"/>
      <c r="AN905" s="53"/>
      <c r="AO905" s="53"/>
      <c r="AP905" s="53"/>
      <c r="AQ905" s="53"/>
      <c r="AR905" s="53"/>
      <c r="AS905" s="53"/>
      <c r="AT905" s="53"/>
      <c r="AU905" s="53"/>
      <c r="AV905" s="53"/>
      <c r="AW905" s="53"/>
      <c r="AX905" s="53"/>
      <c r="AY905" s="53"/>
      <c r="AZ905" s="53"/>
      <c r="BA905" s="53"/>
      <c r="BB905" s="53"/>
      <c r="BC905" s="53"/>
      <c r="BD905" s="53"/>
      <c r="BE905" s="53"/>
      <c r="BF905" s="53"/>
      <c r="BG905" s="53"/>
      <c r="BH905" s="53"/>
      <c r="BI905" s="53"/>
      <c r="BJ905" s="53"/>
      <c r="BK905" s="53"/>
    </row>
    <row r="906" ht="12.75" customHeight="1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  <c r="AA906" s="53"/>
      <c r="AB906" s="53"/>
      <c r="AC906" s="53"/>
      <c r="AD906" s="53"/>
      <c r="AE906" s="53"/>
      <c r="AF906" s="53"/>
      <c r="AG906" s="53"/>
      <c r="AH906" s="53"/>
      <c r="AI906" s="53"/>
      <c r="AJ906" s="53"/>
      <c r="AK906" s="53"/>
      <c r="AL906" s="53"/>
      <c r="AM906" s="53"/>
      <c r="AN906" s="53"/>
      <c r="AO906" s="53"/>
      <c r="AP906" s="53"/>
      <c r="AQ906" s="53"/>
      <c r="AR906" s="53"/>
      <c r="AS906" s="53"/>
      <c r="AT906" s="53"/>
      <c r="AU906" s="53"/>
      <c r="AV906" s="53"/>
      <c r="AW906" s="53"/>
      <c r="AX906" s="53"/>
      <c r="AY906" s="53"/>
      <c r="AZ906" s="53"/>
      <c r="BA906" s="53"/>
      <c r="BB906" s="53"/>
      <c r="BC906" s="53"/>
      <c r="BD906" s="53"/>
      <c r="BE906" s="53"/>
      <c r="BF906" s="53"/>
      <c r="BG906" s="53"/>
      <c r="BH906" s="53"/>
      <c r="BI906" s="53"/>
      <c r="BJ906" s="53"/>
      <c r="BK906" s="53"/>
    </row>
    <row r="907" ht="12.75" customHeight="1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  <c r="AA907" s="53"/>
      <c r="AB907" s="53"/>
      <c r="AC907" s="53"/>
      <c r="AD907" s="53"/>
      <c r="AE907" s="53"/>
      <c r="AF907" s="53"/>
      <c r="AG907" s="53"/>
      <c r="AH907" s="53"/>
      <c r="AI907" s="53"/>
      <c r="AJ907" s="53"/>
      <c r="AK907" s="53"/>
      <c r="AL907" s="53"/>
      <c r="AM907" s="53"/>
      <c r="AN907" s="53"/>
      <c r="AO907" s="53"/>
      <c r="AP907" s="53"/>
      <c r="AQ907" s="53"/>
      <c r="AR907" s="53"/>
      <c r="AS907" s="53"/>
      <c r="AT907" s="53"/>
      <c r="AU907" s="53"/>
      <c r="AV907" s="53"/>
      <c r="AW907" s="53"/>
      <c r="AX907" s="53"/>
      <c r="AY907" s="53"/>
      <c r="AZ907" s="53"/>
      <c r="BA907" s="53"/>
      <c r="BB907" s="53"/>
      <c r="BC907" s="53"/>
      <c r="BD907" s="53"/>
      <c r="BE907" s="53"/>
      <c r="BF907" s="53"/>
      <c r="BG907" s="53"/>
      <c r="BH907" s="53"/>
      <c r="BI907" s="53"/>
      <c r="BJ907" s="53"/>
      <c r="BK907" s="53"/>
    </row>
    <row r="908" ht="12.75" customHeight="1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  <c r="AA908" s="53"/>
      <c r="AB908" s="53"/>
      <c r="AC908" s="53"/>
      <c r="AD908" s="53"/>
      <c r="AE908" s="53"/>
      <c r="AF908" s="53"/>
      <c r="AG908" s="53"/>
      <c r="AH908" s="53"/>
      <c r="AI908" s="53"/>
      <c r="AJ908" s="53"/>
      <c r="AK908" s="53"/>
      <c r="AL908" s="53"/>
      <c r="AM908" s="53"/>
      <c r="AN908" s="53"/>
      <c r="AO908" s="53"/>
      <c r="AP908" s="53"/>
      <c r="AQ908" s="53"/>
      <c r="AR908" s="53"/>
      <c r="AS908" s="53"/>
      <c r="AT908" s="53"/>
      <c r="AU908" s="53"/>
      <c r="AV908" s="53"/>
      <c r="AW908" s="53"/>
      <c r="AX908" s="53"/>
      <c r="AY908" s="53"/>
      <c r="AZ908" s="53"/>
      <c r="BA908" s="53"/>
      <c r="BB908" s="53"/>
      <c r="BC908" s="53"/>
      <c r="BD908" s="53"/>
      <c r="BE908" s="53"/>
      <c r="BF908" s="53"/>
      <c r="BG908" s="53"/>
      <c r="BH908" s="53"/>
      <c r="BI908" s="53"/>
      <c r="BJ908" s="53"/>
      <c r="BK908" s="53"/>
    </row>
    <row r="909" ht="12.75" customHeight="1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  <c r="AA909" s="53"/>
      <c r="AB909" s="53"/>
      <c r="AC909" s="53"/>
      <c r="AD909" s="53"/>
      <c r="AE909" s="53"/>
      <c r="AF909" s="53"/>
      <c r="AG909" s="53"/>
      <c r="AH909" s="53"/>
      <c r="AI909" s="53"/>
      <c r="AJ909" s="53"/>
      <c r="AK909" s="53"/>
      <c r="AL909" s="53"/>
      <c r="AM909" s="53"/>
      <c r="AN909" s="53"/>
      <c r="AO909" s="53"/>
      <c r="AP909" s="53"/>
      <c r="AQ909" s="53"/>
      <c r="AR909" s="53"/>
      <c r="AS909" s="53"/>
      <c r="AT909" s="53"/>
      <c r="AU909" s="53"/>
      <c r="AV909" s="53"/>
      <c r="AW909" s="53"/>
      <c r="AX909" s="53"/>
      <c r="AY909" s="53"/>
      <c r="AZ909" s="53"/>
      <c r="BA909" s="53"/>
      <c r="BB909" s="53"/>
      <c r="BC909" s="53"/>
      <c r="BD909" s="53"/>
      <c r="BE909" s="53"/>
      <c r="BF909" s="53"/>
      <c r="BG909" s="53"/>
      <c r="BH909" s="53"/>
      <c r="BI909" s="53"/>
      <c r="BJ909" s="53"/>
      <c r="BK909" s="53"/>
    </row>
    <row r="910" ht="12.75" customHeight="1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  <c r="AA910" s="53"/>
      <c r="AB910" s="53"/>
      <c r="AC910" s="53"/>
      <c r="AD910" s="53"/>
      <c r="AE910" s="53"/>
      <c r="AF910" s="53"/>
      <c r="AG910" s="53"/>
      <c r="AH910" s="53"/>
      <c r="AI910" s="53"/>
      <c r="AJ910" s="53"/>
      <c r="AK910" s="53"/>
      <c r="AL910" s="53"/>
      <c r="AM910" s="53"/>
      <c r="AN910" s="53"/>
      <c r="AO910" s="53"/>
      <c r="AP910" s="53"/>
      <c r="AQ910" s="53"/>
      <c r="AR910" s="53"/>
      <c r="AS910" s="53"/>
      <c r="AT910" s="53"/>
      <c r="AU910" s="53"/>
      <c r="AV910" s="53"/>
      <c r="AW910" s="53"/>
      <c r="AX910" s="53"/>
      <c r="AY910" s="53"/>
      <c r="AZ910" s="53"/>
      <c r="BA910" s="53"/>
      <c r="BB910" s="53"/>
      <c r="BC910" s="53"/>
      <c r="BD910" s="53"/>
      <c r="BE910" s="53"/>
      <c r="BF910" s="53"/>
      <c r="BG910" s="53"/>
      <c r="BH910" s="53"/>
      <c r="BI910" s="53"/>
      <c r="BJ910" s="53"/>
      <c r="BK910" s="53"/>
    </row>
    <row r="911" ht="12.75" customHeight="1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  <c r="AA911" s="53"/>
      <c r="AB911" s="53"/>
      <c r="AC911" s="53"/>
      <c r="AD911" s="53"/>
      <c r="AE911" s="53"/>
      <c r="AF911" s="53"/>
      <c r="AG911" s="53"/>
      <c r="AH911" s="53"/>
      <c r="AI911" s="53"/>
      <c r="AJ911" s="53"/>
      <c r="AK911" s="53"/>
      <c r="AL911" s="53"/>
      <c r="AM911" s="53"/>
      <c r="AN911" s="53"/>
      <c r="AO911" s="53"/>
      <c r="AP911" s="53"/>
      <c r="AQ911" s="53"/>
      <c r="AR911" s="53"/>
      <c r="AS911" s="53"/>
      <c r="AT911" s="53"/>
      <c r="AU911" s="53"/>
      <c r="AV911" s="53"/>
      <c r="AW911" s="53"/>
      <c r="AX911" s="53"/>
      <c r="AY911" s="53"/>
      <c r="AZ911" s="53"/>
      <c r="BA911" s="53"/>
      <c r="BB911" s="53"/>
      <c r="BC911" s="53"/>
      <c r="BD911" s="53"/>
      <c r="BE911" s="53"/>
      <c r="BF911" s="53"/>
      <c r="BG911" s="53"/>
      <c r="BH911" s="53"/>
      <c r="BI911" s="53"/>
      <c r="BJ911" s="53"/>
      <c r="BK911" s="53"/>
    </row>
    <row r="912" ht="12.75" customHeight="1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  <c r="AA912" s="53"/>
      <c r="AB912" s="53"/>
      <c r="AC912" s="53"/>
      <c r="AD912" s="53"/>
      <c r="AE912" s="53"/>
      <c r="AF912" s="53"/>
      <c r="AG912" s="53"/>
      <c r="AH912" s="53"/>
      <c r="AI912" s="53"/>
      <c r="AJ912" s="53"/>
      <c r="AK912" s="53"/>
      <c r="AL912" s="53"/>
      <c r="AM912" s="53"/>
      <c r="AN912" s="53"/>
      <c r="AO912" s="53"/>
      <c r="AP912" s="53"/>
      <c r="AQ912" s="53"/>
      <c r="AR912" s="53"/>
      <c r="AS912" s="53"/>
      <c r="AT912" s="53"/>
      <c r="AU912" s="53"/>
      <c r="AV912" s="53"/>
      <c r="AW912" s="53"/>
      <c r="AX912" s="53"/>
      <c r="AY912" s="53"/>
      <c r="AZ912" s="53"/>
      <c r="BA912" s="53"/>
      <c r="BB912" s="53"/>
      <c r="BC912" s="53"/>
      <c r="BD912" s="53"/>
      <c r="BE912" s="53"/>
      <c r="BF912" s="53"/>
      <c r="BG912" s="53"/>
      <c r="BH912" s="53"/>
      <c r="BI912" s="53"/>
      <c r="BJ912" s="53"/>
      <c r="BK912" s="53"/>
    </row>
    <row r="913" ht="12.75" customHeight="1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  <c r="AA913" s="53"/>
      <c r="AB913" s="53"/>
      <c r="AC913" s="53"/>
      <c r="AD913" s="53"/>
      <c r="AE913" s="53"/>
      <c r="AF913" s="53"/>
      <c r="AG913" s="53"/>
      <c r="AH913" s="53"/>
      <c r="AI913" s="53"/>
      <c r="AJ913" s="53"/>
      <c r="AK913" s="53"/>
      <c r="AL913" s="53"/>
      <c r="AM913" s="53"/>
      <c r="AN913" s="53"/>
      <c r="AO913" s="53"/>
      <c r="AP913" s="53"/>
      <c r="AQ913" s="53"/>
      <c r="AR913" s="53"/>
      <c r="AS913" s="53"/>
      <c r="AT913" s="53"/>
      <c r="AU913" s="53"/>
      <c r="AV913" s="53"/>
      <c r="AW913" s="53"/>
      <c r="AX913" s="53"/>
      <c r="AY913" s="53"/>
      <c r="AZ913" s="53"/>
      <c r="BA913" s="53"/>
      <c r="BB913" s="53"/>
      <c r="BC913" s="53"/>
      <c r="BD913" s="53"/>
      <c r="BE913" s="53"/>
      <c r="BF913" s="53"/>
      <c r="BG913" s="53"/>
      <c r="BH913" s="53"/>
      <c r="BI913" s="53"/>
      <c r="BJ913" s="53"/>
      <c r="BK913" s="53"/>
    </row>
    <row r="914" ht="12.75" customHeight="1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  <c r="AA914" s="53"/>
      <c r="AB914" s="53"/>
      <c r="AC914" s="53"/>
      <c r="AD914" s="53"/>
      <c r="AE914" s="53"/>
      <c r="AF914" s="53"/>
      <c r="AG914" s="53"/>
      <c r="AH914" s="53"/>
      <c r="AI914" s="53"/>
      <c r="AJ914" s="53"/>
      <c r="AK914" s="53"/>
      <c r="AL914" s="53"/>
      <c r="AM914" s="53"/>
      <c r="AN914" s="53"/>
      <c r="AO914" s="53"/>
      <c r="AP914" s="53"/>
      <c r="AQ914" s="53"/>
      <c r="AR914" s="53"/>
      <c r="AS914" s="53"/>
      <c r="AT914" s="53"/>
      <c r="AU914" s="53"/>
      <c r="AV914" s="53"/>
      <c r="AW914" s="53"/>
      <c r="AX914" s="53"/>
      <c r="AY914" s="53"/>
      <c r="AZ914" s="53"/>
      <c r="BA914" s="53"/>
      <c r="BB914" s="53"/>
      <c r="BC914" s="53"/>
      <c r="BD914" s="53"/>
      <c r="BE914" s="53"/>
      <c r="BF914" s="53"/>
      <c r="BG914" s="53"/>
      <c r="BH914" s="53"/>
      <c r="BI914" s="53"/>
      <c r="BJ914" s="53"/>
      <c r="BK914" s="53"/>
    </row>
    <row r="915" ht="12.75" customHeight="1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  <c r="AA915" s="53"/>
      <c r="AB915" s="53"/>
      <c r="AC915" s="53"/>
      <c r="AD915" s="53"/>
      <c r="AE915" s="53"/>
      <c r="AF915" s="53"/>
      <c r="AG915" s="53"/>
      <c r="AH915" s="53"/>
      <c r="AI915" s="53"/>
      <c r="AJ915" s="53"/>
      <c r="AK915" s="53"/>
      <c r="AL915" s="53"/>
      <c r="AM915" s="53"/>
      <c r="AN915" s="53"/>
      <c r="AO915" s="53"/>
      <c r="AP915" s="53"/>
      <c r="AQ915" s="53"/>
      <c r="AR915" s="53"/>
      <c r="AS915" s="53"/>
      <c r="AT915" s="53"/>
      <c r="AU915" s="53"/>
      <c r="AV915" s="53"/>
      <c r="AW915" s="53"/>
      <c r="AX915" s="53"/>
      <c r="AY915" s="53"/>
      <c r="AZ915" s="53"/>
      <c r="BA915" s="53"/>
      <c r="BB915" s="53"/>
      <c r="BC915" s="53"/>
      <c r="BD915" s="53"/>
      <c r="BE915" s="53"/>
      <c r="BF915" s="53"/>
      <c r="BG915" s="53"/>
      <c r="BH915" s="53"/>
      <c r="BI915" s="53"/>
      <c r="BJ915" s="53"/>
      <c r="BK915" s="53"/>
    </row>
    <row r="916" ht="12.75" customHeight="1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  <c r="AA916" s="53"/>
      <c r="AB916" s="53"/>
      <c r="AC916" s="53"/>
      <c r="AD916" s="53"/>
      <c r="AE916" s="53"/>
      <c r="AF916" s="53"/>
      <c r="AG916" s="53"/>
      <c r="AH916" s="53"/>
      <c r="AI916" s="53"/>
      <c r="AJ916" s="53"/>
      <c r="AK916" s="53"/>
      <c r="AL916" s="53"/>
      <c r="AM916" s="53"/>
      <c r="AN916" s="53"/>
      <c r="AO916" s="53"/>
      <c r="AP916" s="53"/>
      <c r="AQ916" s="53"/>
      <c r="AR916" s="53"/>
      <c r="AS916" s="53"/>
      <c r="AT916" s="53"/>
      <c r="AU916" s="53"/>
      <c r="AV916" s="53"/>
      <c r="AW916" s="53"/>
      <c r="AX916" s="53"/>
      <c r="AY916" s="53"/>
      <c r="AZ916" s="53"/>
      <c r="BA916" s="53"/>
      <c r="BB916" s="53"/>
      <c r="BC916" s="53"/>
      <c r="BD916" s="53"/>
      <c r="BE916" s="53"/>
      <c r="BF916" s="53"/>
      <c r="BG916" s="53"/>
      <c r="BH916" s="53"/>
      <c r="BI916" s="53"/>
      <c r="BJ916" s="53"/>
      <c r="BK916" s="53"/>
    </row>
    <row r="917" ht="12.75" customHeight="1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  <c r="AA917" s="53"/>
      <c r="AB917" s="53"/>
      <c r="AC917" s="53"/>
      <c r="AD917" s="53"/>
      <c r="AE917" s="53"/>
      <c r="AF917" s="53"/>
      <c r="AG917" s="53"/>
      <c r="AH917" s="53"/>
      <c r="AI917" s="53"/>
      <c r="AJ917" s="53"/>
      <c r="AK917" s="53"/>
      <c r="AL917" s="53"/>
      <c r="AM917" s="53"/>
      <c r="AN917" s="53"/>
      <c r="AO917" s="53"/>
      <c r="AP917" s="53"/>
      <c r="AQ917" s="53"/>
      <c r="AR917" s="53"/>
      <c r="AS917" s="53"/>
      <c r="AT917" s="53"/>
      <c r="AU917" s="53"/>
      <c r="AV917" s="53"/>
      <c r="AW917" s="53"/>
      <c r="AX917" s="53"/>
      <c r="AY917" s="53"/>
      <c r="AZ917" s="53"/>
      <c r="BA917" s="53"/>
      <c r="BB917" s="53"/>
      <c r="BC917" s="53"/>
      <c r="BD917" s="53"/>
      <c r="BE917" s="53"/>
      <c r="BF917" s="53"/>
      <c r="BG917" s="53"/>
      <c r="BH917" s="53"/>
      <c r="BI917" s="53"/>
      <c r="BJ917" s="53"/>
      <c r="BK917" s="53"/>
    </row>
    <row r="918" ht="12.75" customHeight="1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  <c r="AA918" s="53"/>
      <c r="AB918" s="53"/>
      <c r="AC918" s="53"/>
      <c r="AD918" s="53"/>
      <c r="AE918" s="53"/>
      <c r="AF918" s="53"/>
      <c r="AG918" s="53"/>
      <c r="AH918" s="53"/>
      <c r="AI918" s="53"/>
      <c r="AJ918" s="53"/>
      <c r="AK918" s="53"/>
      <c r="AL918" s="53"/>
      <c r="AM918" s="53"/>
      <c r="AN918" s="53"/>
      <c r="AO918" s="53"/>
      <c r="AP918" s="53"/>
      <c r="AQ918" s="53"/>
      <c r="AR918" s="53"/>
      <c r="AS918" s="53"/>
      <c r="AT918" s="53"/>
      <c r="AU918" s="53"/>
      <c r="AV918" s="53"/>
      <c r="AW918" s="53"/>
      <c r="AX918" s="53"/>
      <c r="AY918" s="53"/>
      <c r="AZ918" s="53"/>
      <c r="BA918" s="53"/>
      <c r="BB918" s="53"/>
      <c r="BC918" s="53"/>
      <c r="BD918" s="53"/>
      <c r="BE918" s="53"/>
      <c r="BF918" s="53"/>
      <c r="BG918" s="53"/>
      <c r="BH918" s="53"/>
      <c r="BI918" s="53"/>
      <c r="BJ918" s="53"/>
      <c r="BK918" s="53"/>
    </row>
    <row r="919" ht="12.75" customHeight="1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  <c r="AA919" s="53"/>
      <c r="AB919" s="53"/>
      <c r="AC919" s="53"/>
      <c r="AD919" s="53"/>
      <c r="AE919" s="53"/>
      <c r="AF919" s="53"/>
      <c r="AG919" s="53"/>
      <c r="AH919" s="53"/>
      <c r="AI919" s="53"/>
      <c r="AJ919" s="53"/>
      <c r="AK919" s="53"/>
      <c r="AL919" s="53"/>
      <c r="AM919" s="53"/>
      <c r="AN919" s="53"/>
      <c r="AO919" s="53"/>
      <c r="AP919" s="53"/>
      <c r="AQ919" s="53"/>
      <c r="AR919" s="53"/>
      <c r="AS919" s="53"/>
      <c r="AT919" s="53"/>
      <c r="AU919" s="53"/>
      <c r="AV919" s="53"/>
      <c r="AW919" s="53"/>
      <c r="AX919" s="53"/>
      <c r="AY919" s="53"/>
      <c r="AZ919" s="53"/>
      <c r="BA919" s="53"/>
      <c r="BB919" s="53"/>
      <c r="BC919" s="53"/>
      <c r="BD919" s="53"/>
      <c r="BE919" s="53"/>
      <c r="BF919" s="53"/>
      <c r="BG919" s="53"/>
      <c r="BH919" s="53"/>
      <c r="BI919" s="53"/>
      <c r="BJ919" s="53"/>
      <c r="BK919" s="53"/>
    </row>
    <row r="920" ht="12.75" customHeight="1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  <c r="AA920" s="53"/>
      <c r="AB920" s="53"/>
      <c r="AC920" s="53"/>
      <c r="AD920" s="53"/>
      <c r="AE920" s="53"/>
      <c r="AF920" s="53"/>
      <c r="AG920" s="53"/>
      <c r="AH920" s="53"/>
      <c r="AI920" s="53"/>
      <c r="AJ920" s="53"/>
      <c r="AK920" s="53"/>
      <c r="AL920" s="53"/>
      <c r="AM920" s="53"/>
      <c r="AN920" s="53"/>
      <c r="AO920" s="53"/>
      <c r="AP920" s="53"/>
      <c r="AQ920" s="53"/>
      <c r="AR920" s="53"/>
      <c r="AS920" s="53"/>
      <c r="AT920" s="53"/>
      <c r="AU920" s="53"/>
      <c r="AV920" s="53"/>
      <c r="AW920" s="53"/>
      <c r="AX920" s="53"/>
      <c r="AY920" s="53"/>
      <c r="AZ920" s="53"/>
      <c r="BA920" s="53"/>
      <c r="BB920" s="53"/>
      <c r="BC920" s="53"/>
      <c r="BD920" s="53"/>
      <c r="BE920" s="53"/>
      <c r="BF920" s="53"/>
      <c r="BG920" s="53"/>
      <c r="BH920" s="53"/>
      <c r="BI920" s="53"/>
      <c r="BJ920" s="53"/>
      <c r="BK920" s="53"/>
    </row>
    <row r="921" ht="12.75" customHeight="1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  <c r="AA921" s="53"/>
      <c r="AB921" s="53"/>
      <c r="AC921" s="53"/>
      <c r="AD921" s="53"/>
      <c r="AE921" s="53"/>
      <c r="AF921" s="53"/>
      <c r="AG921" s="53"/>
      <c r="AH921" s="53"/>
      <c r="AI921" s="53"/>
      <c r="AJ921" s="53"/>
      <c r="AK921" s="53"/>
      <c r="AL921" s="53"/>
      <c r="AM921" s="53"/>
      <c r="AN921" s="53"/>
      <c r="AO921" s="53"/>
      <c r="AP921" s="53"/>
      <c r="AQ921" s="53"/>
      <c r="AR921" s="53"/>
      <c r="AS921" s="53"/>
      <c r="AT921" s="53"/>
      <c r="AU921" s="53"/>
      <c r="AV921" s="53"/>
      <c r="AW921" s="53"/>
      <c r="AX921" s="53"/>
      <c r="AY921" s="53"/>
      <c r="AZ921" s="53"/>
      <c r="BA921" s="53"/>
      <c r="BB921" s="53"/>
      <c r="BC921" s="53"/>
      <c r="BD921" s="53"/>
      <c r="BE921" s="53"/>
      <c r="BF921" s="53"/>
      <c r="BG921" s="53"/>
      <c r="BH921" s="53"/>
      <c r="BI921" s="53"/>
      <c r="BJ921" s="53"/>
      <c r="BK921" s="53"/>
    </row>
    <row r="922" ht="12.75" customHeight="1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  <c r="AA922" s="53"/>
      <c r="AB922" s="53"/>
      <c r="AC922" s="53"/>
      <c r="AD922" s="53"/>
      <c r="AE922" s="53"/>
      <c r="AF922" s="53"/>
      <c r="AG922" s="53"/>
      <c r="AH922" s="53"/>
      <c r="AI922" s="53"/>
      <c r="AJ922" s="53"/>
      <c r="AK922" s="53"/>
      <c r="AL922" s="53"/>
      <c r="AM922" s="53"/>
      <c r="AN922" s="53"/>
      <c r="AO922" s="53"/>
      <c r="AP922" s="53"/>
      <c r="AQ922" s="53"/>
      <c r="AR922" s="53"/>
      <c r="AS922" s="53"/>
      <c r="AT922" s="53"/>
      <c r="AU922" s="53"/>
      <c r="AV922" s="53"/>
      <c r="AW922" s="53"/>
      <c r="AX922" s="53"/>
      <c r="AY922" s="53"/>
      <c r="AZ922" s="53"/>
      <c r="BA922" s="53"/>
      <c r="BB922" s="53"/>
      <c r="BC922" s="53"/>
      <c r="BD922" s="53"/>
      <c r="BE922" s="53"/>
      <c r="BF922" s="53"/>
      <c r="BG922" s="53"/>
      <c r="BH922" s="53"/>
      <c r="BI922" s="53"/>
      <c r="BJ922" s="53"/>
      <c r="BK922" s="53"/>
    </row>
    <row r="923" ht="12.75" customHeight="1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  <c r="AA923" s="53"/>
      <c r="AB923" s="53"/>
      <c r="AC923" s="53"/>
      <c r="AD923" s="53"/>
      <c r="AE923" s="53"/>
      <c r="AF923" s="53"/>
      <c r="AG923" s="53"/>
      <c r="AH923" s="53"/>
      <c r="AI923" s="53"/>
      <c r="AJ923" s="53"/>
      <c r="AK923" s="53"/>
      <c r="AL923" s="53"/>
      <c r="AM923" s="53"/>
      <c r="AN923" s="53"/>
      <c r="AO923" s="53"/>
      <c r="AP923" s="53"/>
      <c r="AQ923" s="53"/>
      <c r="AR923" s="53"/>
      <c r="AS923" s="53"/>
      <c r="AT923" s="53"/>
      <c r="AU923" s="53"/>
      <c r="AV923" s="53"/>
      <c r="AW923" s="53"/>
      <c r="AX923" s="53"/>
      <c r="AY923" s="53"/>
      <c r="AZ923" s="53"/>
      <c r="BA923" s="53"/>
      <c r="BB923" s="53"/>
      <c r="BC923" s="53"/>
      <c r="BD923" s="53"/>
      <c r="BE923" s="53"/>
      <c r="BF923" s="53"/>
      <c r="BG923" s="53"/>
      <c r="BH923" s="53"/>
      <c r="BI923" s="53"/>
      <c r="BJ923" s="53"/>
      <c r="BK923" s="53"/>
    </row>
    <row r="924" ht="12.75" customHeight="1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  <c r="AA924" s="53"/>
      <c r="AB924" s="53"/>
      <c r="AC924" s="53"/>
      <c r="AD924" s="53"/>
      <c r="AE924" s="53"/>
      <c r="AF924" s="53"/>
      <c r="AG924" s="53"/>
      <c r="AH924" s="53"/>
      <c r="AI924" s="53"/>
      <c r="AJ924" s="53"/>
      <c r="AK924" s="53"/>
      <c r="AL924" s="53"/>
      <c r="AM924" s="53"/>
      <c r="AN924" s="53"/>
      <c r="AO924" s="53"/>
      <c r="AP924" s="53"/>
      <c r="AQ924" s="53"/>
      <c r="AR924" s="53"/>
      <c r="AS924" s="53"/>
      <c r="AT924" s="53"/>
      <c r="AU924" s="53"/>
      <c r="AV924" s="53"/>
      <c r="AW924" s="53"/>
      <c r="AX924" s="53"/>
      <c r="AY924" s="53"/>
      <c r="AZ924" s="53"/>
      <c r="BA924" s="53"/>
      <c r="BB924" s="53"/>
      <c r="BC924" s="53"/>
      <c r="BD924" s="53"/>
      <c r="BE924" s="53"/>
      <c r="BF924" s="53"/>
      <c r="BG924" s="53"/>
      <c r="BH924" s="53"/>
      <c r="BI924" s="53"/>
      <c r="BJ924" s="53"/>
      <c r="BK924" s="53"/>
    </row>
    <row r="925" ht="12.75" customHeight="1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  <c r="AA925" s="53"/>
      <c r="AB925" s="53"/>
      <c r="AC925" s="53"/>
      <c r="AD925" s="53"/>
      <c r="AE925" s="53"/>
      <c r="AF925" s="53"/>
      <c r="AG925" s="53"/>
      <c r="AH925" s="53"/>
      <c r="AI925" s="53"/>
      <c r="AJ925" s="53"/>
      <c r="AK925" s="53"/>
      <c r="AL925" s="53"/>
      <c r="AM925" s="53"/>
      <c r="AN925" s="53"/>
      <c r="AO925" s="53"/>
      <c r="AP925" s="53"/>
      <c r="AQ925" s="53"/>
      <c r="AR925" s="53"/>
      <c r="AS925" s="53"/>
      <c r="AT925" s="53"/>
      <c r="AU925" s="53"/>
      <c r="AV925" s="53"/>
      <c r="AW925" s="53"/>
      <c r="AX925" s="53"/>
      <c r="AY925" s="53"/>
      <c r="AZ925" s="53"/>
      <c r="BA925" s="53"/>
      <c r="BB925" s="53"/>
      <c r="BC925" s="53"/>
      <c r="BD925" s="53"/>
      <c r="BE925" s="53"/>
      <c r="BF925" s="53"/>
      <c r="BG925" s="53"/>
      <c r="BH925" s="53"/>
      <c r="BI925" s="53"/>
      <c r="BJ925" s="53"/>
      <c r="BK925" s="53"/>
    </row>
    <row r="926" ht="12.75" customHeight="1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  <c r="AA926" s="53"/>
      <c r="AB926" s="53"/>
      <c r="AC926" s="53"/>
      <c r="AD926" s="53"/>
      <c r="AE926" s="53"/>
      <c r="AF926" s="53"/>
      <c r="AG926" s="53"/>
      <c r="AH926" s="53"/>
      <c r="AI926" s="53"/>
      <c r="AJ926" s="53"/>
      <c r="AK926" s="53"/>
      <c r="AL926" s="53"/>
      <c r="AM926" s="53"/>
      <c r="AN926" s="53"/>
      <c r="AO926" s="53"/>
      <c r="AP926" s="53"/>
      <c r="AQ926" s="53"/>
      <c r="AR926" s="53"/>
      <c r="AS926" s="53"/>
      <c r="AT926" s="53"/>
      <c r="AU926" s="53"/>
      <c r="AV926" s="53"/>
      <c r="AW926" s="53"/>
      <c r="AX926" s="53"/>
      <c r="AY926" s="53"/>
      <c r="AZ926" s="53"/>
      <c r="BA926" s="53"/>
      <c r="BB926" s="53"/>
      <c r="BC926" s="53"/>
      <c r="BD926" s="53"/>
      <c r="BE926" s="53"/>
      <c r="BF926" s="53"/>
      <c r="BG926" s="53"/>
      <c r="BH926" s="53"/>
      <c r="BI926" s="53"/>
      <c r="BJ926" s="53"/>
      <c r="BK926" s="53"/>
    </row>
    <row r="927" ht="12.75" customHeight="1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  <c r="AA927" s="53"/>
      <c r="AB927" s="53"/>
      <c r="AC927" s="53"/>
      <c r="AD927" s="53"/>
      <c r="AE927" s="53"/>
      <c r="AF927" s="53"/>
      <c r="AG927" s="53"/>
      <c r="AH927" s="53"/>
      <c r="AI927" s="53"/>
      <c r="AJ927" s="53"/>
      <c r="AK927" s="53"/>
      <c r="AL927" s="53"/>
      <c r="AM927" s="53"/>
      <c r="AN927" s="53"/>
      <c r="AO927" s="53"/>
      <c r="AP927" s="53"/>
      <c r="AQ927" s="53"/>
      <c r="AR927" s="53"/>
      <c r="AS927" s="53"/>
      <c r="AT927" s="53"/>
      <c r="AU927" s="53"/>
      <c r="AV927" s="53"/>
      <c r="AW927" s="53"/>
      <c r="AX927" s="53"/>
      <c r="AY927" s="53"/>
      <c r="AZ927" s="53"/>
      <c r="BA927" s="53"/>
      <c r="BB927" s="53"/>
      <c r="BC927" s="53"/>
      <c r="BD927" s="53"/>
      <c r="BE927" s="53"/>
      <c r="BF927" s="53"/>
      <c r="BG927" s="53"/>
      <c r="BH927" s="53"/>
      <c r="BI927" s="53"/>
      <c r="BJ927" s="53"/>
      <c r="BK927" s="53"/>
    </row>
    <row r="928" ht="12.75" customHeight="1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  <c r="AA928" s="53"/>
      <c r="AB928" s="53"/>
      <c r="AC928" s="53"/>
      <c r="AD928" s="53"/>
      <c r="AE928" s="53"/>
      <c r="AF928" s="53"/>
      <c r="AG928" s="53"/>
      <c r="AH928" s="53"/>
      <c r="AI928" s="53"/>
      <c r="AJ928" s="53"/>
      <c r="AK928" s="53"/>
      <c r="AL928" s="53"/>
      <c r="AM928" s="53"/>
      <c r="AN928" s="53"/>
      <c r="AO928" s="53"/>
      <c r="AP928" s="53"/>
      <c r="AQ928" s="53"/>
      <c r="AR928" s="53"/>
      <c r="AS928" s="53"/>
      <c r="AT928" s="53"/>
      <c r="AU928" s="53"/>
      <c r="AV928" s="53"/>
      <c r="AW928" s="53"/>
      <c r="AX928" s="53"/>
      <c r="AY928" s="53"/>
      <c r="AZ928" s="53"/>
      <c r="BA928" s="53"/>
      <c r="BB928" s="53"/>
      <c r="BC928" s="53"/>
      <c r="BD928" s="53"/>
      <c r="BE928" s="53"/>
      <c r="BF928" s="53"/>
      <c r="BG928" s="53"/>
      <c r="BH928" s="53"/>
      <c r="BI928" s="53"/>
      <c r="BJ928" s="53"/>
      <c r="BK928" s="53"/>
    </row>
    <row r="929" ht="12.75" customHeight="1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  <c r="AA929" s="53"/>
      <c r="AB929" s="53"/>
      <c r="AC929" s="53"/>
      <c r="AD929" s="53"/>
      <c r="AE929" s="53"/>
      <c r="AF929" s="53"/>
      <c r="AG929" s="53"/>
      <c r="AH929" s="53"/>
      <c r="AI929" s="53"/>
      <c r="AJ929" s="53"/>
      <c r="AK929" s="53"/>
      <c r="AL929" s="53"/>
      <c r="AM929" s="53"/>
      <c r="AN929" s="53"/>
      <c r="AO929" s="53"/>
      <c r="AP929" s="53"/>
      <c r="AQ929" s="53"/>
      <c r="AR929" s="53"/>
      <c r="AS929" s="53"/>
      <c r="AT929" s="53"/>
      <c r="AU929" s="53"/>
      <c r="AV929" s="53"/>
      <c r="AW929" s="53"/>
      <c r="AX929" s="53"/>
      <c r="AY929" s="53"/>
      <c r="AZ929" s="53"/>
      <c r="BA929" s="53"/>
      <c r="BB929" s="53"/>
      <c r="BC929" s="53"/>
      <c r="BD929" s="53"/>
      <c r="BE929" s="53"/>
      <c r="BF929" s="53"/>
      <c r="BG929" s="53"/>
      <c r="BH929" s="53"/>
      <c r="BI929" s="53"/>
      <c r="BJ929" s="53"/>
      <c r="BK929" s="53"/>
    </row>
    <row r="930" ht="12.75" customHeight="1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  <c r="AA930" s="53"/>
      <c r="AB930" s="53"/>
      <c r="AC930" s="53"/>
      <c r="AD930" s="53"/>
      <c r="AE930" s="53"/>
      <c r="AF930" s="53"/>
      <c r="AG930" s="53"/>
      <c r="AH930" s="53"/>
      <c r="AI930" s="53"/>
      <c r="AJ930" s="53"/>
      <c r="AK930" s="53"/>
      <c r="AL930" s="53"/>
      <c r="AM930" s="53"/>
      <c r="AN930" s="53"/>
      <c r="AO930" s="53"/>
      <c r="AP930" s="53"/>
      <c r="AQ930" s="53"/>
      <c r="AR930" s="53"/>
      <c r="AS930" s="53"/>
      <c r="AT930" s="53"/>
      <c r="AU930" s="53"/>
      <c r="AV930" s="53"/>
      <c r="AW930" s="53"/>
      <c r="AX930" s="53"/>
      <c r="AY930" s="53"/>
      <c r="AZ930" s="53"/>
      <c r="BA930" s="53"/>
      <c r="BB930" s="53"/>
      <c r="BC930" s="53"/>
      <c r="BD930" s="53"/>
      <c r="BE930" s="53"/>
      <c r="BF930" s="53"/>
      <c r="BG930" s="53"/>
      <c r="BH930" s="53"/>
      <c r="BI930" s="53"/>
      <c r="BJ930" s="53"/>
      <c r="BK930" s="53"/>
    </row>
    <row r="931" ht="12.75" customHeight="1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  <c r="AA931" s="53"/>
      <c r="AB931" s="53"/>
      <c r="AC931" s="53"/>
      <c r="AD931" s="53"/>
      <c r="AE931" s="53"/>
      <c r="AF931" s="53"/>
      <c r="AG931" s="53"/>
      <c r="AH931" s="53"/>
      <c r="AI931" s="53"/>
      <c r="AJ931" s="53"/>
      <c r="AK931" s="53"/>
      <c r="AL931" s="53"/>
      <c r="AM931" s="53"/>
      <c r="AN931" s="53"/>
      <c r="AO931" s="53"/>
      <c r="AP931" s="53"/>
      <c r="AQ931" s="53"/>
      <c r="AR931" s="53"/>
      <c r="AS931" s="53"/>
      <c r="AT931" s="53"/>
      <c r="AU931" s="53"/>
      <c r="AV931" s="53"/>
      <c r="AW931" s="53"/>
      <c r="AX931" s="53"/>
      <c r="AY931" s="53"/>
      <c r="AZ931" s="53"/>
      <c r="BA931" s="53"/>
      <c r="BB931" s="53"/>
      <c r="BC931" s="53"/>
      <c r="BD931" s="53"/>
      <c r="BE931" s="53"/>
      <c r="BF931" s="53"/>
      <c r="BG931" s="53"/>
      <c r="BH931" s="53"/>
      <c r="BI931" s="53"/>
      <c r="BJ931" s="53"/>
      <c r="BK931" s="53"/>
    </row>
    <row r="932" ht="12.75" customHeight="1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  <c r="AA932" s="53"/>
      <c r="AB932" s="53"/>
      <c r="AC932" s="53"/>
      <c r="AD932" s="53"/>
      <c r="AE932" s="53"/>
      <c r="AF932" s="53"/>
      <c r="AG932" s="53"/>
      <c r="AH932" s="53"/>
      <c r="AI932" s="53"/>
      <c r="AJ932" s="53"/>
      <c r="AK932" s="53"/>
      <c r="AL932" s="53"/>
      <c r="AM932" s="53"/>
      <c r="AN932" s="53"/>
      <c r="AO932" s="53"/>
      <c r="AP932" s="53"/>
      <c r="AQ932" s="53"/>
      <c r="AR932" s="53"/>
      <c r="AS932" s="53"/>
      <c r="AT932" s="53"/>
      <c r="AU932" s="53"/>
      <c r="AV932" s="53"/>
      <c r="AW932" s="53"/>
      <c r="AX932" s="53"/>
      <c r="AY932" s="53"/>
      <c r="AZ932" s="53"/>
      <c r="BA932" s="53"/>
      <c r="BB932" s="53"/>
      <c r="BC932" s="53"/>
      <c r="BD932" s="53"/>
      <c r="BE932" s="53"/>
      <c r="BF932" s="53"/>
      <c r="BG932" s="53"/>
      <c r="BH932" s="53"/>
      <c r="BI932" s="53"/>
      <c r="BJ932" s="53"/>
      <c r="BK932" s="53"/>
    </row>
    <row r="933" ht="12.75" customHeight="1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  <c r="AA933" s="53"/>
      <c r="AB933" s="53"/>
      <c r="AC933" s="53"/>
      <c r="AD933" s="53"/>
      <c r="AE933" s="53"/>
      <c r="AF933" s="53"/>
      <c r="AG933" s="53"/>
      <c r="AH933" s="53"/>
      <c r="AI933" s="53"/>
      <c r="AJ933" s="53"/>
      <c r="AK933" s="53"/>
      <c r="AL933" s="53"/>
      <c r="AM933" s="53"/>
      <c r="AN933" s="53"/>
      <c r="AO933" s="53"/>
      <c r="AP933" s="53"/>
      <c r="AQ933" s="53"/>
      <c r="AR933" s="53"/>
      <c r="AS933" s="53"/>
      <c r="AT933" s="53"/>
      <c r="AU933" s="53"/>
      <c r="AV933" s="53"/>
      <c r="AW933" s="53"/>
      <c r="AX933" s="53"/>
      <c r="AY933" s="53"/>
      <c r="AZ933" s="53"/>
      <c r="BA933" s="53"/>
      <c r="BB933" s="53"/>
      <c r="BC933" s="53"/>
      <c r="BD933" s="53"/>
      <c r="BE933" s="53"/>
      <c r="BF933" s="53"/>
      <c r="BG933" s="53"/>
      <c r="BH933" s="53"/>
      <c r="BI933" s="53"/>
      <c r="BJ933" s="53"/>
      <c r="BK933" s="53"/>
    </row>
    <row r="934" ht="12.75" customHeight="1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  <c r="AA934" s="53"/>
      <c r="AB934" s="53"/>
      <c r="AC934" s="53"/>
      <c r="AD934" s="53"/>
      <c r="AE934" s="53"/>
      <c r="AF934" s="53"/>
      <c r="AG934" s="53"/>
      <c r="AH934" s="53"/>
      <c r="AI934" s="53"/>
      <c r="AJ934" s="53"/>
      <c r="AK934" s="53"/>
      <c r="AL934" s="53"/>
      <c r="AM934" s="53"/>
      <c r="AN934" s="53"/>
      <c r="AO934" s="53"/>
      <c r="AP934" s="53"/>
      <c r="AQ934" s="53"/>
      <c r="AR934" s="53"/>
      <c r="AS934" s="53"/>
      <c r="AT934" s="53"/>
      <c r="AU934" s="53"/>
      <c r="AV934" s="53"/>
      <c r="AW934" s="53"/>
      <c r="AX934" s="53"/>
      <c r="AY934" s="53"/>
      <c r="AZ934" s="53"/>
      <c r="BA934" s="53"/>
      <c r="BB934" s="53"/>
      <c r="BC934" s="53"/>
      <c r="BD934" s="53"/>
      <c r="BE934" s="53"/>
      <c r="BF934" s="53"/>
      <c r="BG934" s="53"/>
      <c r="BH934" s="53"/>
      <c r="BI934" s="53"/>
      <c r="BJ934" s="53"/>
      <c r="BK934" s="53"/>
    </row>
    <row r="935" ht="12.75" customHeight="1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  <c r="AA935" s="53"/>
      <c r="AB935" s="53"/>
      <c r="AC935" s="53"/>
      <c r="AD935" s="53"/>
      <c r="AE935" s="53"/>
      <c r="AF935" s="53"/>
      <c r="AG935" s="53"/>
      <c r="AH935" s="53"/>
      <c r="AI935" s="53"/>
      <c r="AJ935" s="53"/>
      <c r="AK935" s="53"/>
      <c r="AL935" s="53"/>
      <c r="AM935" s="53"/>
      <c r="AN935" s="53"/>
      <c r="AO935" s="53"/>
      <c r="AP935" s="53"/>
      <c r="AQ935" s="53"/>
      <c r="AR935" s="53"/>
      <c r="AS935" s="53"/>
      <c r="AT935" s="53"/>
      <c r="AU935" s="53"/>
      <c r="AV935" s="53"/>
      <c r="AW935" s="53"/>
      <c r="AX935" s="53"/>
      <c r="AY935" s="53"/>
      <c r="AZ935" s="53"/>
      <c r="BA935" s="53"/>
      <c r="BB935" s="53"/>
      <c r="BC935" s="53"/>
      <c r="BD935" s="53"/>
      <c r="BE935" s="53"/>
      <c r="BF935" s="53"/>
      <c r="BG935" s="53"/>
      <c r="BH935" s="53"/>
      <c r="BI935" s="53"/>
      <c r="BJ935" s="53"/>
      <c r="BK935" s="53"/>
    </row>
    <row r="936" ht="12.75" customHeight="1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  <c r="AA936" s="53"/>
      <c r="AB936" s="53"/>
      <c r="AC936" s="53"/>
      <c r="AD936" s="53"/>
      <c r="AE936" s="53"/>
      <c r="AF936" s="53"/>
      <c r="AG936" s="53"/>
      <c r="AH936" s="53"/>
      <c r="AI936" s="53"/>
      <c r="AJ936" s="53"/>
      <c r="AK936" s="53"/>
      <c r="AL936" s="53"/>
      <c r="AM936" s="53"/>
      <c r="AN936" s="53"/>
      <c r="AO936" s="53"/>
      <c r="AP936" s="53"/>
      <c r="AQ936" s="53"/>
      <c r="AR936" s="53"/>
      <c r="AS936" s="53"/>
      <c r="AT936" s="53"/>
      <c r="AU936" s="53"/>
      <c r="AV936" s="53"/>
      <c r="AW936" s="53"/>
      <c r="AX936" s="53"/>
      <c r="AY936" s="53"/>
      <c r="AZ936" s="53"/>
      <c r="BA936" s="53"/>
      <c r="BB936" s="53"/>
      <c r="BC936" s="53"/>
      <c r="BD936" s="53"/>
      <c r="BE936" s="53"/>
      <c r="BF936" s="53"/>
      <c r="BG936" s="53"/>
      <c r="BH936" s="53"/>
      <c r="BI936" s="53"/>
      <c r="BJ936" s="53"/>
      <c r="BK936" s="53"/>
    </row>
    <row r="937" ht="12.75" customHeight="1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  <c r="AA937" s="53"/>
      <c r="AB937" s="53"/>
      <c r="AC937" s="53"/>
      <c r="AD937" s="53"/>
      <c r="AE937" s="53"/>
      <c r="AF937" s="53"/>
      <c r="AG937" s="53"/>
      <c r="AH937" s="53"/>
      <c r="AI937" s="53"/>
      <c r="AJ937" s="53"/>
      <c r="AK937" s="53"/>
      <c r="AL937" s="53"/>
      <c r="AM937" s="53"/>
      <c r="AN937" s="53"/>
      <c r="AO937" s="53"/>
      <c r="AP937" s="53"/>
      <c r="AQ937" s="53"/>
      <c r="AR937" s="53"/>
      <c r="AS937" s="53"/>
      <c r="AT937" s="53"/>
      <c r="AU937" s="53"/>
      <c r="AV937" s="53"/>
      <c r="AW937" s="53"/>
      <c r="AX937" s="53"/>
      <c r="AY937" s="53"/>
      <c r="AZ937" s="53"/>
      <c r="BA937" s="53"/>
      <c r="BB937" s="53"/>
      <c r="BC937" s="53"/>
      <c r="BD937" s="53"/>
      <c r="BE937" s="53"/>
      <c r="BF937" s="53"/>
      <c r="BG937" s="53"/>
      <c r="BH937" s="53"/>
      <c r="BI937" s="53"/>
      <c r="BJ937" s="53"/>
      <c r="BK937" s="53"/>
    </row>
    <row r="938" ht="12.75" customHeight="1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  <c r="AA938" s="53"/>
      <c r="AB938" s="53"/>
      <c r="AC938" s="53"/>
      <c r="AD938" s="53"/>
      <c r="AE938" s="53"/>
      <c r="AF938" s="53"/>
      <c r="AG938" s="53"/>
      <c r="AH938" s="53"/>
      <c r="AI938" s="53"/>
      <c r="AJ938" s="53"/>
      <c r="AK938" s="53"/>
      <c r="AL938" s="53"/>
      <c r="AM938" s="53"/>
      <c r="AN938" s="53"/>
      <c r="AO938" s="53"/>
      <c r="AP938" s="53"/>
      <c r="AQ938" s="53"/>
      <c r="AR938" s="53"/>
      <c r="AS938" s="53"/>
      <c r="AT938" s="53"/>
      <c r="AU938" s="53"/>
      <c r="AV938" s="53"/>
      <c r="AW938" s="53"/>
      <c r="AX938" s="53"/>
      <c r="AY938" s="53"/>
      <c r="AZ938" s="53"/>
      <c r="BA938" s="53"/>
      <c r="BB938" s="53"/>
      <c r="BC938" s="53"/>
      <c r="BD938" s="53"/>
      <c r="BE938" s="53"/>
      <c r="BF938" s="53"/>
      <c r="BG938" s="53"/>
      <c r="BH938" s="53"/>
      <c r="BI938" s="53"/>
      <c r="BJ938" s="53"/>
      <c r="BK938" s="53"/>
    </row>
    <row r="939" ht="12.75" customHeight="1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  <c r="AA939" s="53"/>
      <c r="AB939" s="53"/>
      <c r="AC939" s="53"/>
      <c r="AD939" s="53"/>
      <c r="AE939" s="53"/>
      <c r="AF939" s="53"/>
      <c r="AG939" s="53"/>
      <c r="AH939" s="53"/>
      <c r="AI939" s="53"/>
      <c r="AJ939" s="53"/>
      <c r="AK939" s="53"/>
      <c r="AL939" s="53"/>
      <c r="AM939" s="53"/>
      <c r="AN939" s="53"/>
      <c r="AO939" s="53"/>
      <c r="AP939" s="53"/>
      <c r="AQ939" s="53"/>
      <c r="AR939" s="53"/>
      <c r="AS939" s="53"/>
      <c r="AT939" s="53"/>
      <c r="AU939" s="53"/>
      <c r="AV939" s="53"/>
      <c r="AW939" s="53"/>
      <c r="AX939" s="53"/>
      <c r="AY939" s="53"/>
      <c r="AZ939" s="53"/>
      <c r="BA939" s="53"/>
      <c r="BB939" s="53"/>
      <c r="BC939" s="53"/>
      <c r="BD939" s="53"/>
      <c r="BE939" s="53"/>
      <c r="BF939" s="53"/>
      <c r="BG939" s="53"/>
      <c r="BH939" s="53"/>
      <c r="BI939" s="53"/>
      <c r="BJ939" s="53"/>
      <c r="BK939" s="53"/>
    </row>
    <row r="940" ht="12.75" customHeight="1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  <c r="AA940" s="53"/>
      <c r="AB940" s="53"/>
      <c r="AC940" s="53"/>
      <c r="AD940" s="53"/>
      <c r="AE940" s="53"/>
      <c r="AF940" s="53"/>
      <c r="AG940" s="53"/>
      <c r="AH940" s="53"/>
      <c r="AI940" s="53"/>
      <c r="AJ940" s="53"/>
      <c r="AK940" s="53"/>
      <c r="AL940" s="53"/>
      <c r="AM940" s="53"/>
      <c r="AN940" s="53"/>
      <c r="AO940" s="53"/>
      <c r="AP940" s="53"/>
      <c r="AQ940" s="53"/>
      <c r="AR940" s="53"/>
      <c r="AS940" s="53"/>
      <c r="AT940" s="53"/>
      <c r="AU940" s="53"/>
      <c r="AV940" s="53"/>
      <c r="AW940" s="53"/>
      <c r="AX940" s="53"/>
      <c r="AY940" s="53"/>
      <c r="AZ940" s="53"/>
      <c r="BA940" s="53"/>
      <c r="BB940" s="53"/>
      <c r="BC940" s="53"/>
      <c r="BD940" s="53"/>
      <c r="BE940" s="53"/>
      <c r="BF940" s="53"/>
      <c r="BG940" s="53"/>
      <c r="BH940" s="53"/>
      <c r="BI940" s="53"/>
      <c r="BJ940" s="53"/>
      <c r="BK940" s="53"/>
    </row>
    <row r="941" ht="12.75" customHeight="1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  <c r="AA941" s="53"/>
      <c r="AB941" s="53"/>
      <c r="AC941" s="53"/>
      <c r="AD941" s="53"/>
      <c r="AE941" s="53"/>
      <c r="AF941" s="53"/>
      <c r="AG941" s="53"/>
      <c r="AH941" s="53"/>
      <c r="AI941" s="53"/>
      <c r="AJ941" s="53"/>
      <c r="AK941" s="53"/>
      <c r="AL941" s="53"/>
      <c r="AM941" s="53"/>
      <c r="AN941" s="53"/>
      <c r="AO941" s="53"/>
      <c r="AP941" s="53"/>
      <c r="AQ941" s="53"/>
      <c r="AR941" s="53"/>
      <c r="AS941" s="53"/>
      <c r="AT941" s="53"/>
      <c r="AU941" s="53"/>
      <c r="AV941" s="53"/>
      <c r="AW941" s="53"/>
      <c r="AX941" s="53"/>
      <c r="AY941" s="53"/>
      <c r="AZ941" s="53"/>
      <c r="BA941" s="53"/>
      <c r="BB941" s="53"/>
      <c r="BC941" s="53"/>
      <c r="BD941" s="53"/>
      <c r="BE941" s="53"/>
      <c r="BF941" s="53"/>
      <c r="BG941" s="53"/>
      <c r="BH941" s="53"/>
      <c r="BI941" s="53"/>
      <c r="BJ941" s="53"/>
      <c r="BK941" s="53"/>
    </row>
    <row r="942" ht="12.75" customHeight="1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  <c r="AA942" s="53"/>
      <c r="AB942" s="53"/>
      <c r="AC942" s="53"/>
      <c r="AD942" s="53"/>
      <c r="AE942" s="53"/>
      <c r="AF942" s="53"/>
      <c r="AG942" s="53"/>
      <c r="AH942" s="53"/>
      <c r="AI942" s="53"/>
      <c r="AJ942" s="53"/>
      <c r="AK942" s="53"/>
      <c r="AL942" s="53"/>
      <c r="AM942" s="53"/>
      <c r="AN942" s="53"/>
      <c r="AO942" s="53"/>
      <c r="AP942" s="53"/>
      <c r="AQ942" s="53"/>
      <c r="AR942" s="53"/>
      <c r="AS942" s="53"/>
      <c r="AT942" s="53"/>
      <c r="AU942" s="53"/>
      <c r="AV942" s="53"/>
      <c r="AW942" s="53"/>
      <c r="AX942" s="53"/>
      <c r="AY942" s="53"/>
      <c r="AZ942" s="53"/>
      <c r="BA942" s="53"/>
      <c r="BB942" s="53"/>
      <c r="BC942" s="53"/>
      <c r="BD942" s="53"/>
      <c r="BE942" s="53"/>
      <c r="BF942" s="53"/>
      <c r="BG942" s="53"/>
      <c r="BH942" s="53"/>
      <c r="BI942" s="53"/>
      <c r="BJ942" s="53"/>
      <c r="BK942" s="53"/>
    </row>
    <row r="943" ht="12.75" customHeight="1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  <c r="AA943" s="53"/>
      <c r="AB943" s="53"/>
      <c r="AC943" s="53"/>
      <c r="AD943" s="53"/>
      <c r="AE943" s="53"/>
      <c r="AF943" s="53"/>
      <c r="AG943" s="53"/>
      <c r="AH943" s="53"/>
      <c r="AI943" s="53"/>
      <c r="AJ943" s="53"/>
      <c r="AK943" s="53"/>
      <c r="AL943" s="53"/>
      <c r="AM943" s="53"/>
      <c r="AN943" s="53"/>
      <c r="AO943" s="53"/>
      <c r="AP943" s="53"/>
      <c r="AQ943" s="53"/>
      <c r="AR943" s="53"/>
      <c r="AS943" s="53"/>
      <c r="AT943" s="53"/>
      <c r="AU943" s="53"/>
      <c r="AV943" s="53"/>
      <c r="AW943" s="53"/>
      <c r="AX943" s="53"/>
      <c r="AY943" s="53"/>
      <c r="AZ943" s="53"/>
      <c r="BA943" s="53"/>
      <c r="BB943" s="53"/>
      <c r="BC943" s="53"/>
      <c r="BD943" s="53"/>
      <c r="BE943" s="53"/>
      <c r="BF943" s="53"/>
      <c r="BG943" s="53"/>
      <c r="BH943" s="53"/>
      <c r="BI943" s="53"/>
      <c r="BJ943" s="53"/>
      <c r="BK943" s="53"/>
    </row>
    <row r="944" ht="12.75" customHeight="1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  <c r="AA944" s="53"/>
      <c r="AB944" s="53"/>
      <c r="AC944" s="53"/>
      <c r="AD944" s="53"/>
      <c r="AE944" s="53"/>
      <c r="AF944" s="53"/>
      <c r="AG944" s="53"/>
      <c r="AH944" s="53"/>
      <c r="AI944" s="53"/>
      <c r="AJ944" s="53"/>
      <c r="AK944" s="53"/>
      <c r="AL944" s="53"/>
      <c r="AM944" s="53"/>
      <c r="AN944" s="53"/>
      <c r="AO944" s="53"/>
      <c r="AP944" s="53"/>
      <c r="AQ944" s="53"/>
      <c r="AR944" s="53"/>
      <c r="AS944" s="53"/>
      <c r="AT944" s="53"/>
      <c r="AU944" s="53"/>
      <c r="AV944" s="53"/>
      <c r="AW944" s="53"/>
      <c r="AX944" s="53"/>
      <c r="AY944" s="53"/>
      <c r="AZ944" s="53"/>
      <c r="BA944" s="53"/>
      <c r="BB944" s="53"/>
      <c r="BC944" s="53"/>
      <c r="BD944" s="53"/>
      <c r="BE944" s="53"/>
      <c r="BF944" s="53"/>
      <c r="BG944" s="53"/>
      <c r="BH944" s="53"/>
      <c r="BI944" s="53"/>
      <c r="BJ944" s="53"/>
      <c r="BK944" s="53"/>
    </row>
    <row r="945" ht="12.75" customHeight="1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  <c r="AA945" s="53"/>
      <c r="AB945" s="53"/>
      <c r="AC945" s="53"/>
      <c r="AD945" s="53"/>
      <c r="AE945" s="53"/>
      <c r="AF945" s="53"/>
      <c r="AG945" s="53"/>
      <c r="AH945" s="53"/>
      <c r="AI945" s="53"/>
      <c r="AJ945" s="53"/>
      <c r="AK945" s="53"/>
      <c r="AL945" s="53"/>
      <c r="AM945" s="53"/>
      <c r="AN945" s="53"/>
      <c r="AO945" s="53"/>
      <c r="AP945" s="53"/>
      <c r="AQ945" s="53"/>
      <c r="AR945" s="53"/>
      <c r="AS945" s="53"/>
      <c r="AT945" s="53"/>
      <c r="AU945" s="53"/>
      <c r="AV945" s="53"/>
      <c r="AW945" s="53"/>
      <c r="AX945" s="53"/>
      <c r="AY945" s="53"/>
      <c r="AZ945" s="53"/>
      <c r="BA945" s="53"/>
      <c r="BB945" s="53"/>
      <c r="BC945" s="53"/>
      <c r="BD945" s="53"/>
      <c r="BE945" s="53"/>
      <c r="BF945" s="53"/>
      <c r="BG945" s="53"/>
      <c r="BH945" s="53"/>
      <c r="BI945" s="53"/>
      <c r="BJ945" s="53"/>
      <c r="BK945" s="53"/>
    </row>
    <row r="946" ht="12.75" customHeight="1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  <c r="AA946" s="53"/>
      <c r="AB946" s="53"/>
      <c r="AC946" s="53"/>
      <c r="AD946" s="53"/>
      <c r="AE946" s="53"/>
      <c r="AF946" s="53"/>
      <c r="AG946" s="53"/>
      <c r="AH946" s="53"/>
      <c r="AI946" s="53"/>
      <c r="AJ946" s="53"/>
      <c r="AK946" s="53"/>
      <c r="AL946" s="53"/>
      <c r="AM946" s="53"/>
      <c r="AN946" s="53"/>
      <c r="AO946" s="53"/>
      <c r="AP946" s="53"/>
      <c r="AQ946" s="53"/>
      <c r="AR946" s="53"/>
      <c r="AS946" s="53"/>
      <c r="AT946" s="53"/>
      <c r="AU946" s="53"/>
      <c r="AV946" s="53"/>
      <c r="AW946" s="53"/>
      <c r="AX946" s="53"/>
      <c r="AY946" s="53"/>
      <c r="AZ946" s="53"/>
      <c r="BA946" s="53"/>
      <c r="BB946" s="53"/>
      <c r="BC946" s="53"/>
      <c r="BD946" s="53"/>
      <c r="BE946" s="53"/>
      <c r="BF946" s="53"/>
      <c r="BG946" s="53"/>
      <c r="BH946" s="53"/>
      <c r="BI946" s="53"/>
      <c r="BJ946" s="53"/>
      <c r="BK946" s="53"/>
    </row>
    <row r="947" ht="12.75" customHeight="1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  <c r="AA947" s="53"/>
      <c r="AB947" s="53"/>
      <c r="AC947" s="53"/>
      <c r="AD947" s="53"/>
      <c r="AE947" s="53"/>
      <c r="AF947" s="53"/>
      <c r="AG947" s="53"/>
      <c r="AH947" s="53"/>
      <c r="AI947" s="53"/>
      <c r="AJ947" s="53"/>
      <c r="AK947" s="53"/>
      <c r="AL947" s="53"/>
      <c r="AM947" s="53"/>
      <c r="AN947" s="53"/>
      <c r="AO947" s="53"/>
      <c r="AP947" s="53"/>
      <c r="AQ947" s="53"/>
      <c r="AR947" s="53"/>
      <c r="AS947" s="53"/>
      <c r="AT947" s="53"/>
      <c r="AU947" s="53"/>
      <c r="AV947" s="53"/>
      <c r="AW947" s="53"/>
      <c r="AX947" s="53"/>
      <c r="AY947" s="53"/>
      <c r="AZ947" s="53"/>
      <c r="BA947" s="53"/>
      <c r="BB947" s="53"/>
      <c r="BC947" s="53"/>
      <c r="BD947" s="53"/>
      <c r="BE947" s="53"/>
      <c r="BF947" s="53"/>
      <c r="BG947" s="53"/>
      <c r="BH947" s="53"/>
      <c r="BI947" s="53"/>
      <c r="BJ947" s="53"/>
      <c r="BK947" s="53"/>
    </row>
    <row r="948" ht="12.75" customHeight="1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  <c r="AA948" s="53"/>
      <c r="AB948" s="53"/>
      <c r="AC948" s="53"/>
      <c r="AD948" s="53"/>
      <c r="AE948" s="53"/>
      <c r="AF948" s="53"/>
      <c r="AG948" s="53"/>
      <c r="AH948" s="53"/>
      <c r="AI948" s="53"/>
      <c r="AJ948" s="53"/>
      <c r="AK948" s="53"/>
      <c r="AL948" s="53"/>
      <c r="AM948" s="53"/>
      <c r="AN948" s="53"/>
      <c r="AO948" s="53"/>
      <c r="AP948" s="53"/>
      <c r="AQ948" s="53"/>
      <c r="AR948" s="53"/>
      <c r="AS948" s="53"/>
      <c r="AT948" s="53"/>
      <c r="AU948" s="53"/>
      <c r="AV948" s="53"/>
      <c r="AW948" s="53"/>
      <c r="AX948" s="53"/>
      <c r="AY948" s="53"/>
      <c r="AZ948" s="53"/>
      <c r="BA948" s="53"/>
      <c r="BB948" s="53"/>
      <c r="BC948" s="53"/>
      <c r="BD948" s="53"/>
      <c r="BE948" s="53"/>
      <c r="BF948" s="53"/>
      <c r="BG948" s="53"/>
      <c r="BH948" s="53"/>
      <c r="BI948" s="53"/>
      <c r="BJ948" s="53"/>
      <c r="BK948" s="53"/>
    </row>
    <row r="949" ht="12.75" customHeight="1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  <c r="AA949" s="53"/>
      <c r="AB949" s="53"/>
      <c r="AC949" s="53"/>
      <c r="AD949" s="53"/>
      <c r="AE949" s="53"/>
      <c r="AF949" s="53"/>
      <c r="AG949" s="53"/>
      <c r="AH949" s="53"/>
      <c r="AI949" s="53"/>
      <c r="AJ949" s="53"/>
      <c r="AK949" s="53"/>
      <c r="AL949" s="53"/>
      <c r="AM949" s="53"/>
      <c r="AN949" s="53"/>
      <c r="AO949" s="53"/>
      <c r="AP949" s="53"/>
      <c r="AQ949" s="53"/>
      <c r="AR949" s="53"/>
      <c r="AS949" s="53"/>
      <c r="AT949" s="53"/>
      <c r="AU949" s="53"/>
      <c r="AV949" s="53"/>
      <c r="AW949" s="53"/>
      <c r="AX949" s="53"/>
      <c r="AY949" s="53"/>
      <c r="AZ949" s="53"/>
      <c r="BA949" s="53"/>
      <c r="BB949" s="53"/>
      <c r="BC949" s="53"/>
      <c r="BD949" s="53"/>
      <c r="BE949" s="53"/>
      <c r="BF949" s="53"/>
      <c r="BG949" s="53"/>
      <c r="BH949" s="53"/>
      <c r="BI949" s="53"/>
      <c r="BJ949" s="53"/>
      <c r="BK949" s="53"/>
    </row>
    <row r="950" ht="12.75" customHeight="1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  <c r="AA950" s="53"/>
      <c r="AB950" s="53"/>
      <c r="AC950" s="53"/>
      <c r="AD950" s="53"/>
      <c r="AE950" s="53"/>
      <c r="AF950" s="53"/>
      <c r="AG950" s="53"/>
      <c r="AH950" s="53"/>
      <c r="AI950" s="53"/>
      <c r="AJ950" s="53"/>
      <c r="AK950" s="53"/>
      <c r="AL950" s="53"/>
      <c r="AM950" s="53"/>
      <c r="AN950" s="53"/>
      <c r="AO950" s="53"/>
      <c r="AP950" s="53"/>
      <c r="AQ950" s="53"/>
      <c r="AR950" s="53"/>
      <c r="AS950" s="53"/>
      <c r="AT950" s="53"/>
      <c r="AU950" s="53"/>
      <c r="AV950" s="53"/>
      <c r="AW950" s="53"/>
      <c r="AX950" s="53"/>
      <c r="AY950" s="53"/>
      <c r="AZ950" s="53"/>
      <c r="BA950" s="53"/>
      <c r="BB950" s="53"/>
      <c r="BC950" s="53"/>
      <c r="BD950" s="53"/>
      <c r="BE950" s="53"/>
      <c r="BF950" s="53"/>
      <c r="BG950" s="53"/>
      <c r="BH950" s="53"/>
      <c r="BI950" s="53"/>
      <c r="BJ950" s="53"/>
      <c r="BK950" s="53"/>
    </row>
    <row r="951" ht="12.75" customHeight="1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  <c r="AA951" s="53"/>
      <c r="AB951" s="53"/>
      <c r="AC951" s="53"/>
      <c r="AD951" s="53"/>
      <c r="AE951" s="53"/>
      <c r="AF951" s="53"/>
      <c r="AG951" s="53"/>
      <c r="AH951" s="53"/>
      <c r="AI951" s="53"/>
      <c r="AJ951" s="53"/>
      <c r="AK951" s="53"/>
      <c r="AL951" s="53"/>
      <c r="AM951" s="53"/>
      <c r="AN951" s="53"/>
      <c r="AO951" s="53"/>
      <c r="AP951" s="53"/>
      <c r="AQ951" s="53"/>
      <c r="AR951" s="53"/>
      <c r="AS951" s="53"/>
      <c r="AT951" s="53"/>
      <c r="AU951" s="53"/>
      <c r="AV951" s="53"/>
      <c r="AW951" s="53"/>
      <c r="AX951" s="53"/>
      <c r="AY951" s="53"/>
      <c r="AZ951" s="53"/>
      <c r="BA951" s="53"/>
      <c r="BB951" s="53"/>
      <c r="BC951" s="53"/>
      <c r="BD951" s="53"/>
      <c r="BE951" s="53"/>
      <c r="BF951" s="53"/>
      <c r="BG951" s="53"/>
      <c r="BH951" s="53"/>
      <c r="BI951" s="53"/>
      <c r="BJ951" s="53"/>
      <c r="BK951" s="53"/>
    </row>
    <row r="952" ht="12.75" customHeight="1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  <c r="AA952" s="53"/>
      <c r="AB952" s="53"/>
      <c r="AC952" s="53"/>
      <c r="AD952" s="53"/>
      <c r="AE952" s="53"/>
      <c r="AF952" s="53"/>
      <c r="AG952" s="53"/>
      <c r="AH952" s="53"/>
      <c r="AI952" s="53"/>
      <c r="AJ952" s="53"/>
      <c r="AK952" s="53"/>
      <c r="AL952" s="53"/>
      <c r="AM952" s="53"/>
      <c r="AN952" s="53"/>
      <c r="AO952" s="53"/>
      <c r="AP952" s="53"/>
      <c r="AQ952" s="53"/>
      <c r="AR952" s="53"/>
      <c r="AS952" s="53"/>
      <c r="AT952" s="53"/>
      <c r="AU952" s="53"/>
      <c r="AV952" s="53"/>
      <c r="AW952" s="53"/>
      <c r="AX952" s="53"/>
      <c r="AY952" s="53"/>
      <c r="AZ952" s="53"/>
      <c r="BA952" s="53"/>
      <c r="BB952" s="53"/>
      <c r="BC952" s="53"/>
      <c r="BD952" s="53"/>
      <c r="BE952" s="53"/>
      <c r="BF952" s="53"/>
      <c r="BG952" s="53"/>
      <c r="BH952" s="53"/>
      <c r="BI952" s="53"/>
      <c r="BJ952" s="53"/>
      <c r="BK952" s="53"/>
    </row>
    <row r="953" ht="12.75" customHeight="1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  <c r="AA953" s="53"/>
      <c r="AB953" s="53"/>
      <c r="AC953" s="53"/>
      <c r="AD953" s="53"/>
      <c r="AE953" s="53"/>
      <c r="AF953" s="53"/>
      <c r="AG953" s="53"/>
      <c r="AH953" s="53"/>
      <c r="AI953" s="53"/>
      <c r="AJ953" s="53"/>
      <c r="AK953" s="53"/>
      <c r="AL953" s="53"/>
      <c r="AM953" s="53"/>
      <c r="AN953" s="53"/>
      <c r="AO953" s="53"/>
      <c r="AP953" s="53"/>
      <c r="AQ953" s="53"/>
      <c r="AR953" s="53"/>
      <c r="AS953" s="53"/>
      <c r="AT953" s="53"/>
      <c r="AU953" s="53"/>
      <c r="AV953" s="53"/>
      <c r="AW953" s="53"/>
      <c r="AX953" s="53"/>
      <c r="AY953" s="53"/>
      <c r="AZ953" s="53"/>
      <c r="BA953" s="53"/>
      <c r="BB953" s="53"/>
      <c r="BC953" s="53"/>
      <c r="BD953" s="53"/>
      <c r="BE953" s="53"/>
      <c r="BF953" s="53"/>
      <c r="BG953" s="53"/>
      <c r="BH953" s="53"/>
      <c r="BI953" s="53"/>
      <c r="BJ953" s="53"/>
      <c r="BK953" s="53"/>
    </row>
    <row r="954" ht="12.75" customHeight="1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  <c r="AA954" s="53"/>
      <c r="AB954" s="53"/>
      <c r="AC954" s="53"/>
      <c r="AD954" s="53"/>
      <c r="AE954" s="53"/>
      <c r="AF954" s="53"/>
      <c r="AG954" s="53"/>
      <c r="AH954" s="53"/>
      <c r="AI954" s="53"/>
      <c r="AJ954" s="53"/>
      <c r="AK954" s="53"/>
      <c r="AL954" s="53"/>
      <c r="AM954" s="53"/>
      <c r="AN954" s="53"/>
      <c r="AO954" s="53"/>
      <c r="AP954" s="53"/>
      <c r="AQ954" s="53"/>
      <c r="AR954" s="53"/>
      <c r="AS954" s="53"/>
      <c r="AT954" s="53"/>
      <c r="AU954" s="53"/>
      <c r="AV954" s="53"/>
      <c r="AW954" s="53"/>
      <c r="AX954" s="53"/>
      <c r="AY954" s="53"/>
      <c r="AZ954" s="53"/>
      <c r="BA954" s="53"/>
      <c r="BB954" s="53"/>
      <c r="BC954" s="53"/>
      <c r="BD954" s="53"/>
      <c r="BE954" s="53"/>
      <c r="BF954" s="53"/>
      <c r="BG954" s="53"/>
      <c r="BH954" s="53"/>
      <c r="BI954" s="53"/>
      <c r="BJ954" s="53"/>
      <c r="BK954" s="53"/>
    </row>
    <row r="955" ht="12.75" customHeight="1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  <c r="AA955" s="53"/>
      <c r="AB955" s="53"/>
      <c r="AC955" s="53"/>
      <c r="AD955" s="53"/>
      <c r="AE955" s="53"/>
      <c r="AF955" s="53"/>
      <c r="AG955" s="53"/>
      <c r="AH955" s="53"/>
      <c r="AI955" s="53"/>
      <c r="AJ955" s="53"/>
      <c r="AK955" s="53"/>
      <c r="AL955" s="53"/>
      <c r="AM955" s="53"/>
      <c r="AN955" s="53"/>
      <c r="AO955" s="53"/>
      <c r="AP955" s="53"/>
      <c r="AQ955" s="53"/>
      <c r="AR955" s="53"/>
      <c r="AS955" s="53"/>
      <c r="AT955" s="53"/>
      <c r="AU955" s="53"/>
      <c r="AV955" s="53"/>
      <c r="AW955" s="53"/>
      <c r="AX955" s="53"/>
      <c r="AY955" s="53"/>
      <c r="AZ955" s="53"/>
      <c r="BA955" s="53"/>
      <c r="BB955" s="53"/>
      <c r="BC955" s="53"/>
      <c r="BD955" s="53"/>
      <c r="BE955" s="53"/>
      <c r="BF955" s="53"/>
      <c r="BG955" s="53"/>
      <c r="BH955" s="53"/>
      <c r="BI955" s="53"/>
      <c r="BJ955" s="53"/>
      <c r="BK955" s="53"/>
    </row>
    <row r="956" ht="12.75" customHeight="1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  <c r="AA956" s="53"/>
      <c r="AB956" s="53"/>
      <c r="AC956" s="53"/>
      <c r="AD956" s="53"/>
      <c r="AE956" s="53"/>
      <c r="AF956" s="53"/>
      <c r="AG956" s="53"/>
      <c r="AH956" s="53"/>
      <c r="AI956" s="53"/>
      <c r="AJ956" s="53"/>
      <c r="AK956" s="53"/>
      <c r="AL956" s="53"/>
      <c r="AM956" s="53"/>
      <c r="AN956" s="53"/>
      <c r="AO956" s="53"/>
      <c r="AP956" s="53"/>
      <c r="AQ956" s="53"/>
      <c r="AR956" s="53"/>
      <c r="AS956" s="53"/>
      <c r="AT956" s="53"/>
      <c r="AU956" s="53"/>
      <c r="AV956" s="53"/>
      <c r="AW956" s="53"/>
      <c r="AX956" s="53"/>
      <c r="AY956" s="53"/>
      <c r="AZ956" s="53"/>
      <c r="BA956" s="53"/>
      <c r="BB956" s="53"/>
      <c r="BC956" s="53"/>
      <c r="BD956" s="53"/>
      <c r="BE956" s="53"/>
      <c r="BF956" s="53"/>
      <c r="BG956" s="53"/>
      <c r="BH956" s="53"/>
      <c r="BI956" s="53"/>
      <c r="BJ956" s="53"/>
      <c r="BK956" s="53"/>
    </row>
    <row r="957" ht="12.75" customHeight="1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  <c r="AA957" s="53"/>
      <c r="AB957" s="53"/>
      <c r="AC957" s="53"/>
      <c r="AD957" s="53"/>
      <c r="AE957" s="53"/>
      <c r="AF957" s="53"/>
      <c r="AG957" s="53"/>
      <c r="AH957" s="53"/>
      <c r="AI957" s="53"/>
      <c r="AJ957" s="53"/>
      <c r="AK957" s="53"/>
      <c r="AL957" s="53"/>
      <c r="AM957" s="53"/>
      <c r="AN957" s="53"/>
      <c r="AO957" s="53"/>
      <c r="AP957" s="53"/>
      <c r="AQ957" s="53"/>
      <c r="AR957" s="53"/>
      <c r="AS957" s="53"/>
      <c r="AT957" s="53"/>
      <c r="AU957" s="53"/>
      <c r="AV957" s="53"/>
      <c r="AW957" s="53"/>
      <c r="AX957" s="53"/>
      <c r="AY957" s="53"/>
      <c r="AZ957" s="53"/>
      <c r="BA957" s="53"/>
      <c r="BB957" s="53"/>
      <c r="BC957" s="53"/>
      <c r="BD957" s="53"/>
      <c r="BE957" s="53"/>
      <c r="BF957" s="53"/>
      <c r="BG957" s="53"/>
      <c r="BH957" s="53"/>
      <c r="BI957" s="53"/>
      <c r="BJ957" s="53"/>
      <c r="BK957" s="53"/>
    </row>
    <row r="958" ht="12.75" customHeight="1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  <c r="AA958" s="53"/>
      <c r="AB958" s="53"/>
      <c r="AC958" s="53"/>
      <c r="AD958" s="53"/>
      <c r="AE958" s="53"/>
      <c r="AF958" s="53"/>
      <c r="AG958" s="53"/>
      <c r="AH958" s="53"/>
      <c r="AI958" s="53"/>
      <c r="AJ958" s="53"/>
      <c r="AK958" s="53"/>
      <c r="AL958" s="53"/>
      <c r="AM958" s="53"/>
      <c r="AN958" s="53"/>
      <c r="AO958" s="53"/>
      <c r="AP958" s="53"/>
      <c r="AQ958" s="53"/>
      <c r="AR958" s="53"/>
      <c r="AS958" s="53"/>
      <c r="AT958" s="53"/>
      <c r="AU958" s="53"/>
      <c r="AV958" s="53"/>
      <c r="AW958" s="53"/>
      <c r="AX958" s="53"/>
      <c r="AY958" s="53"/>
      <c r="AZ958" s="53"/>
      <c r="BA958" s="53"/>
      <c r="BB958" s="53"/>
      <c r="BC958" s="53"/>
      <c r="BD958" s="53"/>
      <c r="BE958" s="53"/>
      <c r="BF958" s="53"/>
      <c r="BG958" s="53"/>
      <c r="BH958" s="53"/>
      <c r="BI958" s="53"/>
      <c r="BJ958" s="53"/>
      <c r="BK958" s="53"/>
    </row>
    <row r="959" ht="12.75" customHeight="1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  <c r="AA959" s="53"/>
      <c r="AB959" s="53"/>
      <c r="AC959" s="53"/>
      <c r="AD959" s="53"/>
      <c r="AE959" s="53"/>
      <c r="AF959" s="53"/>
      <c r="AG959" s="53"/>
      <c r="AH959" s="53"/>
      <c r="AI959" s="53"/>
      <c r="AJ959" s="53"/>
      <c r="AK959" s="53"/>
      <c r="AL959" s="53"/>
      <c r="AM959" s="53"/>
      <c r="AN959" s="53"/>
      <c r="AO959" s="53"/>
      <c r="AP959" s="53"/>
      <c r="AQ959" s="53"/>
      <c r="AR959" s="53"/>
      <c r="AS959" s="53"/>
      <c r="AT959" s="53"/>
      <c r="AU959" s="53"/>
      <c r="AV959" s="53"/>
      <c r="AW959" s="53"/>
      <c r="AX959" s="53"/>
      <c r="AY959" s="53"/>
      <c r="AZ959" s="53"/>
      <c r="BA959" s="53"/>
      <c r="BB959" s="53"/>
      <c r="BC959" s="53"/>
      <c r="BD959" s="53"/>
      <c r="BE959" s="53"/>
      <c r="BF959" s="53"/>
      <c r="BG959" s="53"/>
      <c r="BH959" s="53"/>
      <c r="BI959" s="53"/>
      <c r="BJ959" s="53"/>
      <c r="BK959" s="53"/>
    </row>
    <row r="960" ht="12.75" customHeight="1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  <c r="AA960" s="53"/>
      <c r="AB960" s="53"/>
      <c r="AC960" s="53"/>
      <c r="AD960" s="53"/>
      <c r="AE960" s="53"/>
      <c r="AF960" s="53"/>
      <c r="AG960" s="53"/>
      <c r="AH960" s="53"/>
      <c r="AI960" s="53"/>
      <c r="AJ960" s="53"/>
      <c r="AK960" s="53"/>
      <c r="AL960" s="53"/>
      <c r="AM960" s="53"/>
      <c r="AN960" s="53"/>
      <c r="AO960" s="53"/>
      <c r="AP960" s="53"/>
      <c r="AQ960" s="53"/>
      <c r="AR960" s="53"/>
      <c r="AS960" s="53"/>
      <c r="AT960" s="53"/>
      <c r="AU960" s="53"/>
      <c r="AV960" s="53"/>
      <c r="AW960" s="53"/>
      <c r="AX960" s="53"/>
      <c r="AY960" s="53"/>
      <c r="AZ960" s="53"/>
      <c r="BA960" s="53"/>
      <c r="BB960" s="53"/>
      <c r="BC960" s="53"/>
      <c r="BD960" s="53"/>
      <c r="BE960" s="53"/>
      <c r="BF960" s="53"/>
      <c r="BG960" s="53"/>
      <c r="BH960" s="53"/>
      <c r="BI960" s="53"/>
      <c r="BJ960" s="53"/>
      <c r="BK960" s="53"/>
    </row>
    <row r="961" ht="12.75" customHeight="1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  <c r="AA961" s="53"/>
      <c r="AB961" s="53"/>
      <c r="AC961" s="53"/>
      <c r="AD961" s="53"/>
      <c r="AE961" s="53"/>
      <c r="AF961" s="53"/>
      <c r="AG961" s="53"/>
      <c r="AH961" s="53"/>
      <c r="AI961" s="53"/>
      <c r="AJ961" s="53"/>
      <c r="AK961" s="53"/>
      <c r="AL961" s="53"/>
      <c r="AM961" s="53"/>
      <c r="AN961" s="53"/>
      <c r="AO961" s="53"/>
      <c r="AP961" s="53"/>
      <c r="AQ961" s="53"/>
      <c r="AR961" s="53"/>
      <c r="AS961" s="53"/>
      <c r="AT961" s="53"/>
      <c r="AU961" s="53"/>
      <c r="AV961" s="53"/>
      <c r="AW961" s="53"/>
      <c r="AX961" s="53"/>
      <c r="AY961" s="53"/>
      <c r="AZ961" s="53"/>
      <c r="BA961" s="53"/>
      <c r="BB961" s="53"/>
      <c r="BC961" s="53"/>
      <c r="BD961" s="53"/>
      <c r="BE961" s="53"/>
      <c r="BF961" s="53"/>
      <c r="BG961" s="53"/>
      <c r="BH961" s="53"/>
      <c r="BI961" s="53"/>
      <c r="BJ961" s="53"/>
      <c r="BK961" s="53"/>
    </row>
    <row r="962" ht="12.75" customHeight="1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  <c r="AA962" s="53"/>
      <c r="AB962" s="53"/>
      <c r="AC962" s="53"/>
      <c r="AD962" s="53"/>
      <c r="AE962" s="53"/>
      <c r="AF962" s="53"/>
      <c r="AG962" s="53"/>
      <c r="AH962" s="53"/>
      <c r="AI962" s="53"/>
      <c r="AJ962" s="53"/>
      <c r="AK962" s="53"/>
      <c r="AL962" s="53"/>
      <c r="AM962" s="53"/>
      <c r="AN962" s="53"/>
      <c r="AO962" s="53"/>
      <c r="AP962" s="53"/>
      <c r="AQ962" s="53"/>
      <c r="AR962" s="53"/>
      <c r="AS962" s="53"/>
      <c r="AT962" s="53"/>
      <c r="AU962" s="53"/>
      <c r="AV962" s="53"/>
      <c r="AW962" s="53"/>
      <c r="AX962" s="53"/>
      <c r="AY962" s="53"/>
      <c r="AZ962" s="53"/>
      <c r="BA962" s="53"/>
      <c r="BB962" s="53"/>
      <c r="BC962" s="53"/>
      <c r="BD962" s="53"/>
      <c r="BE962" s="53"/>
      <c r="BF962" s="53"/>
      <c r="BG962" s="53"/>
      <c r="BH962" s="53"/>
      <c r="BI962" s="53"/>
      <c r="BJ962" s="53"/>
      <c r="BK962" s="53"/>
    </row>
    <row r="963" ht="12.75" customHeight="1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  <c r="AA963" s="53"/>
      <c r="AB963" s="53"/>
      <c r="AC963" s="53"/>
      <c r="AD963" s="53"/>
      <c r="AE963" s="53"/>
      <c r="AF963" s="53"/>
      <c r="AG963" s="53"/>
      <c r="AH963" s="53"/>
      <c r="AI963" s="53"/>
      <c r="AJ963" s="53"/>
      <c r="AK963" s="53"/>
      <c r="AL963" s="53"/>
      <c r="AM963" s="53"/>
      <c r="AN963" s="53"/>
      <c r="AO963" s="53"/>
      <c r="AP963" s="53"/>
      <c r="AQ963" s="53"/>
      <c r="AR963" s="53"/>
      <c r="AS963" s="53"/>
      <c r="AT963" s="53"/>
      <c r="AU963" s="53"/>
      <c r="AV963" s="53"/>
      <c r="AW963" s="53"/>
      <c r="AX963" s="53"/>
      <c r="AY963" s="53"/>
      <c r="AZ963" s="53"/>
      <c r="BA963" s="53"/>
      <c r="BB963" s="53"/>
      <c r="BC963" s="53"/>
      <c r="BD963" s="53"/>
      <c r="BE963" s="53"/>
      <c r="BF963" s="53"/>
      <c r="BG963" s="53"/>
      <c r="BH963" s="53"/>
      <c r="BI963" s="53"/>
      <c r="BJ963" s="53"/>
      <c r="BK963" s="53"/>
    </row>
    <row r="964" ht="12.75" customHeight="1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  <c r="AA964" s="53"/>
      <c r="AB964" s="53"/>
      <c r="AC964" s="53"/>
      <c r="AD964" s="53"/>
      <c r="AE964" s="53"/>
      <c r="AF964" s="53"/>
      <c r="AG964" s="53"/>
      <c r="AH964" s="53"/>
      <c r="AI964" s="53"/>
      <c r="AJ964" s="53"/>
      <c r="AK964" s="53"/>
      <c r="AL964" s="53"/>
      <c r="AM964" s="53"/>
      <c r="AN964" s="53"/>
      <c r="AO964" s="53"/>
      <c r="AP964" s="53"/>
      <c r="AQ964" s="53"/>
      <c r="AR964" s="53"/>
      <c r="AS964" s="53"/>
      <c r="AT964" s="53"/>
      <c r="AU964" s="53"/>
      <c r="AV964" s="53"/>
      <c r="AW964" s="53"/>
      <c r="AX964" s="53"/>
      <c r="AY964" s="53"/>
      <c r="AZ964" s="53"/>
      <c r="BA964" s="53"/>
      <c r="BB964" s="53"/>
      <c r="BC964" s="53"/>
      <c r="BD964" s="53"/>
      <c r="BE964" s="53"/>
      <c r="BF964" s="53"/>
      <c r="BG964" s="53"/>
      <c r="BH964" s="53"/>
      <c r="BI964" s="53"/>
      <c r="BJ964" s="53"/>
      <c r="BK964" s="53"/>
    </row>
    <row r="965" ht="12.75" customHeight="1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  <c r="AA965" s="53"/>
      <c r="AB965" s="53"/>
      <c r="AC965" s="53"/>
      <c r="AD965" s="53"/>
      <c r="AE965" s="53"/>
      <c r="AF965" s="53"/>
      <c r="AG965" s="53"/>
      <c r="AH965" s="53"/>
      <c r="AI965" s="53"/>
      <c r="AJ965" s="53"/>
      <c r="AK965" s="53"/>
      <c r="AL965" s="53"/>
      <c r="AM965" s="53"/>
      <c r="AN965" s="53"/>
      <c r="AO965" s="53"/>
      <c r="AP965" s="53"/>
      <c r="AQ965" s="53"/>
      <c r="AR965" s="53"/>
      <c r="AS965" s="53"/>
      <c r="AT965" s="53"/>
      <c r="AU965" s="53"/>
      <c r="AV965" s="53"/>
      <c r="AW965" s="53"/>
      <c r="AX965" s="53"/>
      <c r="AY965" s="53"/>
      <c r="AZ965" s="53"/>
      <c r="BA965" s="53"/>
      <c r="BB965" s="53"/>
      <c r="BC965" s="53"/>
      <c r="BD965" s="53"/>
      <c r="BE965" s="53"/>
      <c r="BF965" s="53"/>
      <c r="BG965" s="53"/>
      <c r="BH965" s="53"/>
      <c r="BI965" s="53"/>
      <c r="BJ965" s="53"/>
      <c r="BK965" s="53"/>
    </row>
    <row r="966" ht="12.75" customHeight="1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  <c r="AA966" s="53"/>
      <c r="AB966" s="53"/>
      <c r="AC966" s="53"/>
      <c r="AD966" s="53"/>
      <c r="AE966" s="53"/>
      <c r="AF966" s="53"/>
      <c r="AG966" s="53"/>
      <c r="AH966" s="53"/>
      <c r="AI966" s="53"/>
      <c r="AJ966" s="53"/>
      <c r="AK966" s="53"/>
      <c r="AL966" s="53"/>
      <c r="AM966" s="53"/>
      <c r="AN966" s="53"/>
      <c r="AO966" s="53"/>
      <c r="AP966" s="53"/>
      <c r="AQ966" s="53"/>
      <c r="AR966" s="53"/>
      <c r="AS966" s="53"/>
      <c r="AT966" s="53"/>
      <c r="AU966" s="53"/>
      <c r="AV966" s="53"/>
      <c r="AW966" s="53"/>
      <c r="AX966" s="53"/>
      <c r="AY966" s="53"/>
      <c r="AZ966" s="53"/>
      <c r="BA966" s="53"/>
      <c r="BB966" s="53"/>
      <c r="BC966" s="53"/>
      <c r="BD966" s="53"/>
      <c r="BE966" s="53"/>
      <c r="BF966" s="53"/>
      <c r="BG966" s="53"/>
      <c r="BH966" s="53"/>
      <c r="BI966" s="53"/>
      <c r="BJ966" s="53"/>
      <c r="BK966" s="53"/>
    </row>
    <row r="967" ht="12.75" customHeight="1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  <c r="AA967" s="53"/>
      <c r="AB967" s="53"/>
      <c r="AC967" s="53"/>
      <c r="AD967" s="53"/>
      <c r="AE967" s="53"/>
      <c r="AF967" s="53"/>
      <c r="AG967" s="53"/>
      <c r="AH967" s="53"/>
      <c r="AI967" s="53"/>
      <c r="AJ967" s="53"/>
      <c r="AK967" s="53"/>
      <c r="AL967" s="53"/>
      <c r="AM967" s="53"/>
      <c r="AN967" s="53"/>
      <c r="AO967" s="53"/>
      <c r="AP967" s="53"/>
      <c r="AQ967" s="53"/>
      <c r="AR967" s="53"/>
      <c r="AS967" s="53"/>
      <c r="AT967" s="53"/>
      <c r="AU967" s="53"/>
      <c r="AV967" s="53"/>
      <c r="AW967" s="53"/>
      <c r="AX967" s="53"/>
      <c r="AY967" s="53"/>
      <c r="AZ967" s="53"/>
      <c r="BA967" s="53"/>
      <c r="BB967" s="53"/>
      <c r="BC967" s="53"/>
      <c r="BD967" s="53"/>
      <c r="BE967" s="53"/>
      <c r="BF967" s="53"/>
      <c r="BG967" s="53"/>
      <c r="BH967" s="53"/>
      <c r="BI967" s="53"/>
      <c r="BJ967" s="53"/>
      <c r="BK967" s="53"/>
    </row>
    <row r="968" ht="12.75" customHeight="1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  <c r="AA968" s="53"/>
      <c r="AB968" s="53"/>
      <c r="AC968" s="53"/>
      <c r="AD968" s="53"/>
      <c r="AE968" s="53"/>
      <c r="AF968" s="53"/>
      <c r="AG968" s="53"/>
      <c r="AH968" s="53"/>
      <c r="AI968" s="53"/>
      <c r="AJ968" s="53"/>
      <c r="AK968" s="53"/>
      <c r="AL968" s="53"/>
      <c r="AM968" s="53"/>
      <c r="AN968" s="53"/>
      <c r="AO968" s="53"/>
      <c r="AP968" s="53"/>
      <c r="AQ968" s="53"/>
      <c r="AR968" s="53"/>
      <c r="AS968" s="53"/>
      <c r="AT968" s="53"/>
      <c r="AU968" s="53"/>
      <c r="AV968" s="53"/>
      <c r="AW968" s="53"/>
      <c r="AX968" s="53"/>
      <c r="AY968" s="53"/>
      <c r="AZ968" s="53"/>
      <c r="BA968" s="53"/>
      <c r="BB968" s="53"/>
      <c r="BC968" s="53"/>
      <c r="BD968" s="53"/>
      <c r="BE968" s="53"/>
      <c r="BF968" s="53"/>
      <c r="BG968" s="53"/>
      <c r="BH968" s="53"/>
      <c r="BI968" s="53"/>
      <c r="BJ968" s="53"/>
      <c r="BK968" s="53"/>
    </row>
    <row r="969" ht="12.75" customHeight="1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  <c r="AA969" s="53"/>
      <c r="AB969" s="53"/>
      <c r="AC969" s="53"/>
      <c r="AD969" s="53"/>
      <c r="AE969" s="53"/>
      <c r="AF969" s="53"/>
      <c r="AG969" s="53"/>
      <c r="AH969" s="53"/>
      <c r="AI969" s="53"/>
      <c r="AJ969" s="53"/>
      <c r="AK969" s="53"/>
      <c r="AL969" s="53"/>
      <c r="AM969" s="53"/>
      <c r="AN969" s="53"/>
      <c r="AO969" s="53"/>
      <c r="AP969" s="53"/>
      <c r="AQ969" s="53"/>
      <c r="AR969" s="53"/>
      <c r="AS969" s="53"/>
      <c r="AT969" s="53"/>
      <c r="AU969" s="53"/>
      <c r="AV969" s="53"/>
      <c r="AW969" s="53"/>
      <c r="AX969" s="53"/>
      <c r="AY969" s="53"/>
      <c r="AZ969" s="53"/>
      <c r="BA969" s="53"/>
      <c r="BB969" s="53"/>
      <c r="BC969" s="53"/>
      <c r="BD969" s="53"/>
      <c r="BE969" s="53"/>
      <c r="BF969" s="53"/>
      <c r="BG969" s="53"/>
      <c r="BH969" s="53"/>
      <c r="BI969" s="53"/>
      <c r="BJ969" s="53"/>
      <c r="BK969" s="53"/>
    </row>
    <row r="970" ht="12.75" customHeight="1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  <c r="AA970" s="53"/>
      <c r="AB970" s="53"/>
      <c r="AC970" s="53"/>
      <c r="AD970" s="53"/>
      <c r="AE970" s="53"/>
      <c r="AF970" s="53"/>
      <c r="AG970" s="53"/>
      <c r="AH970" s="53"/>
      <c r="AI970" s="53"/>
      <c r="AJ970" s="53"/>
      <c r="AK970" s="53"/>
      <c r="AL970" s="53"/>
      <c r="AM970" s="53"/>
      <c r="AN970" s="53"/>
      <c r="AO970" s="53"/>
      <c r="AP970" s="53"/>
      <c r="AQ970" s="53"/>
      <c r="AR970" s="53"/>
      <c r="AS970" s="53"/>
      <c r="AT970" s="53"/>
      <c r="AU970" s="53"/>
      <c r="AV970" s="53"/>
      <c r="AW970" s="53"/>
      <c r="AX970" s="53"/>
      <c r="AY970" s="53"/>
      <c r="AZ970" s="53"/>
      <c r="BA970" s="53"/>
      <c r="BB970" s="53"/>
      <c r="BC970" s="53"/>
      <c r="BD970" s="53"/>
      <c r="BE970" s="53"/>
      <c r="BF970" s="53"/>
      <c r="BG970" s="53"/>
      <c r="BH970" s="53"/>
      <c r="BI970" s="53"/>
      <c r="BJ970" s="53"/>
      <c r="BK970" s="53"/>
    </row>
    <row r="971" ht="12.75" customHeight="1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  <c r="AA971" s="53"/>
      <c r="AB971" s="53"/>
      <c r="AC971" s="53"/>
      <c r="AD971" s="53"/>
      <c r="AE971" s="53"/>
      <c r="AF971" s="53"/>
      <c r="AG971" s="53"/>
      <c r="AH971" s="53"/>
      <c r="AI971" s="53"/>
      <c r="AJ971" s="53"/>
      <c r="AK971" s="53"/>
      <c r="AL971" s="53"/>
      <c r="AM971" s="53"/>
      <c r="AN971" s="53"/>
      <c r="AO971" s="53"/>
      <c r="AP971" s="53"/>
      <c r="AQ971" s="53"/>
      <c r="AR971" s="53"/>
      <c r="AS971" s="53"/>
      <c r="AT971" s="53"/>
      <c r="AU971" s="53"/>
      <c r="AV971" s="53"/>
      <c r="AW971" s="53"/>
      <c r="AX971" s="53"/>
      <c r="AY971" s="53"/>
      <c r="AZ971" s="53"/>
      <c r="BA971" s="53"/>
      <c r="BB971" s="53"/>
      <c r="BC971" s="53"/>
      <c r="BD971" s="53"/>
      <c r="BE971" s="53"/>
      <c r="BF971" s="53"/>
      <c r="BG971" s="53"/>
      <c r="BH971" s="53"/>
      <c r="BI971" s="53"/>
      <c r="BJ971" s="53"/>
      <c r="BK971" s="53"/>
    </row>
    <row r="972" ht="12.75" customHeight="1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  <c r="AA972" s="53"/>
      <c r="AB972" s="53"/>
      <c r="AC972" s="53"/>
      <c r="AD972" s="53"/>
      <c r="AE972" s="53"/>
      <c r="AF972" s="53"/>
      <c r="AG972" s="53"/>
      <c r="AH972" s="53"/>
      <c r="AI972" s="53"/>
      <c r="AJ972" s="53"/>
      <c r="AK972" s="53"/>
      <c r="AL972" s="53"/>
      <c r="AM972" s="53"/>
      <c r="AN972" s="53"/>
      <c r="AO972" s="53"/>
      <c r="AP972" s="53"/>
      <c r="AQ972" s="53"/>
      <c r="AR972" s="53"/>
      <c r="AS972" s="53"/>
      <c r="AT972" s="53"/>
      <c r="AU972" s="53"/>
      <c r="AV972" s="53"/>
      <c r="AW972" s="53"/>
      <c r="AX972" s="53"/>
      <c r="AY972" s="53"/>
      <c r="AZ972" s="53"/>
      <c r="BA972" s="53"/>
      <c r="BB972" s="53"/>
      <c r="BC972" s="53"/>
      <c r="BD972" s="53"/>
      <c r="BE972" s="53"/>
      <c r="BF972" s="53"/>
      <c r="BG972" s="53"/>
      <c r="BH972" s="53"/>
      <c r="BI972" s="53"/>
      <c r="BJ972" s="53"/>
      <c r="BK972" s="53"/>
    </row>
    <row r="973" ht="12.75" customHeight="1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53"/>
      <c r="AC973" s="53"/>
      <c r="AD973" s="53"/>
      <c r="AE973" s="53"/>
      <c r="AF973" s="53"/>
      <c r="AG973" s="53"/>
      <c r="AH973" s="53"/>
      <c r="AI973" s="53"/>
      <c r="AJ973" s="53"/>
      <c r="AK973" s="53"/>
      <c r="AL973" s="53"/>
      <c r="AM973" s="53"/>
      <c r="AN973" s="53"/>
      <c r="AO973" s="53"/>
      <c r="AP973" s="53"/>
      <c r="AQ973" s="53"/>
      <c r="AR973" s="53"/>
      <c r="AS973" s="53"/>
      <c r="AT973" s="53"/>
      <c r="AU973" s="53"/>
      <c r="AV973" s="53"/>
      <c r="AW973" s="53"/>
      <c r="AX973" s="53"/>
      <c r="AY973" s="53"/>
      <c r="AZ973" s="53"/>
      <c r="BA973" s="53"/>
      <c r="BB973" s="53"/>
      <c r="BC973" s="53"/>
      <c r="BD973" s="53"/>
      <c r="BE973" s="53"/>
      <c r="BF973" s="53"/>
      <c r="BG973" s="53"/>
      <c r="BH973" s="53"/>
      <c r="BI973" s="53"/>
      <c r="BJ973" s="53"/>
      <c r="BK973" s="53"/>
    </row>
    <row r="974" ht="12.75" customHeight="1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  <c r="AC974" s="53"/>
      <c r="AD974" s="53"/>
      <c r="AE974" s="53"/>
      <c r="AF974" s="53"/>
      <c r="AG974" s="53"/>
      <c r="AH974" s="53"/>
      <c r="AI974" s="53"/>
      <c r="AJ974" s="53"/>
      <c r="AK974" s="53"/>
      <c r="AL974" s="53"/>
      <c r="AM974" s="53"/>
      <c r="AN974" s="53"/>
      <c r="AO974" s="53"/>
      <c r="AP974" s="53"/>
      <c r="AQ974" s="53"/>
      <c r="AR974" s="53"/>
      <c r="AS974" s="53"/>
      <c r="AT974" s="53"/>
      <c r="AU974" s="53"/>
      <c r="AV974" s="53"/>
      <c r="AW974" s="53"/>
      <c r="AX974" s="53"/>
      <c r="AY974" s="53"/>
      <c r="AZ974" s="53"/>
      <c r="BA974" s="53"/>
      <c r="BB974" s="53"/>
      <c r="BC974" s="53"/>
      <c r="BD974" s="53"/>
      <c r="BE974" s="53"/>
      <c r="BF974" s="53"/>
      <c r="BG974" s="53"/>
      <c r="BH974" s="53"/>
      <c r="BI974" s="53"/>
      <c r="BJ974" s="53"/>
      <c r="BK974" s="53"/>
    </row>
    <row r="975" ht="12.75" customHeight="1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  <c r="AA975" s="53"/>
      <c r="AB975" s="53"/>
      <c r="AC975" s="53"/>
      <c r="AD975" s="53"/>
      <c r="AE975" s="53"/>
      <c r="AF975" s="53"/>
      <c r="AG975" s="53"/>
      <c r="AH975" s="53"/>
      <c r="AI975" s="53"/>
      <c r="AJ975" s="53"/>
      <c r="AK975" s="53"/>
      <c r="AL975" s="53"/>
      <c r="AM975" s="53"/>
      <c r="AN975" s="53"/>
      <c r="AO975" s="53"/>
      <c r="AP975" s="53"/>
      <c r="AQ975" s="53"/>
      <c r="AR975" s="53"/>
      <c r="AS975" s="53"/>
      <c r="AT975" s="53"/>
      <c r="AU975" s="53"/>
      <c r="AV975" s="53"/>
      <c r="AW975" s="53"/>
      <c r="AX975" s="53"/>
      <c r="AY975" s="53"/>
      <c r="AZ975" s="53"/>
      <c r="BA975" s="53"/>
      <c r="BB975" s="53"/>
      <c r="BC975" s="53"/>
      <c r="BD975" s="53"/>
      <c r="BE975" s="53"/>
      <c r="BF975" s="53"/>
      <c r="BG975" s="53"/>
      <c r="BH975" s="53"/>
      <c r="BI975" s="53"/>
      <c r="BJ975" s="53"/>
      <c r="BK975" s="53"/>
    </row>
    <row r="976" ht="12.75" customHeight="1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  <c r="AA976" s="53"/>
      <c r="AB976" s="53"/>
      <c r="AC976" s="53"/>
      <c r="AD976" s="53"/>
      <c r="AE976" s="53"/>
      <c r="AF976" s="53"/>
      <c r="AG976" s="53"/>
      <c r="AH976" s="53"/>
      <c r="AI976" s="53"/>
      <c r="AJ976" s="53"/>
      <c r="AK976" s="53"/>
      <c r="AL976" s="53"/>
      <c r="AM976" s="53"/>
      <c r="AN976" s="53"/>
      <c r="AO976" s="53"/>
      <c r="AP976" s="53"/>
      <c r="AQ976" s="53"/>
      <c r="AR976" s="53"/>
      <c r="AS976" s="53"/>
      <c r="AT976" s="53"/>
      <c r="AU976" s="53"/>
      <c r="AV976" s="53"/>
      <c r="AW976" s="53"/>
      <c r="AX976" s="53"/>
      <c r="AY976" s="53"/>
      <c r="AZ976" s="53"/>
      <c r="BA976" s="53"/>
      <c r="BB976" s="53"/>
      <c r="BC976" s="53"/>
      <c r="BD976" s="53"/>
      <c r="BE976" s="53"/>
      <c r="BF976" s="53"/>
      <c r="BG976" s="53"/>
      <c r="BH976" s="53"/>
      <c r="BI976" s="53"/>
      <c r="BJ976" s="53"/>
      <c r="BK976" s="53"/>
    </row>
    <row r="977" ht="12.75" customHeight="1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  <c r="AA977" s="53"/>
      <c r="AB977" s="53"/>
      <c r="AC977" s="53"/>
      <c r="AD977" s="53"/>
      <c r="AE977" s="53"/>
      <c r="AF977" s="53"/>
      <c r="AG977" s="53"/>
      <c r="AH977" s="53"/>
      <c r="AI977" s="53"/>
      <c r="AJ977" s="53"/>
      <c r="AK977" s="53"/>
      <c r="AL977" s="53"/>
      <c r="AM977" s="53"/>
      <c r="AN977" s="53"/>
      <c r="AO977" s="53"/>
      <c r="AP977" s="53"/>
      <c r="AQ977" s="53"/>
      <c r="AR977" s="53"/>
      <c r="AS977" s="53"/>
      <c r="AT977" s="53"/>
      <c r="AU977" s="53"/>
      <c r="AV977" s="53"/>
      <c r="AW977" s="53"/>
      <c r="AX977" s="53"/>
      <c r="AY977" s="53"/>
      <c r="AZ977" s="53"/>
      <c r="BA977" s="53"/>
      <c r="BB977" s="53"/>
      <c r="BC977" s="53"/>
      <c r="BD977" s="53"/>
      <c r="BE977" s="53"/>
      <c r="BF977" s="53"/>
      <c r="BG977" s="53"/>
      <c r="BH977" s="53"/>
      <c r="BI977" s="53"/>
      <c r="BJ977" s="53"/>
      <c r="BK977" s="53"/>
    </row>
    <row r="978" ht="12.75" customHeight="1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  <c r="AA978" s="53"/>
      <c r="AB978" s="53"/>
      <c r="AC978" s="53"/>
      <c r="AD978" s="53"/>
      <c r="AE978" s="53"/>
      <c r="AF978" s="53"/>
      <c r="AG978" s="53"/>
      <c r="AH978" s="53"/>
      <c r="AI978" s="53"/>
      <c r="AJ978" s="53"/>
      <c r="AK978" s="53"/>
      <c r="AL978" s="53"/>
      <c r="AM978" s="53"/>
      <c r="AN978" s="53"/>
      <c r="AO978" s="53"/>
      <c r="AP978" s="53"/>
      <c r="AQ978" s="53"/>
      <c r="AR978" s="53"/>
      <c r="AS978" s="53"/>
      <c r="AT978" s="53"/>
      <c r="AU978" s="53"/>
      <c r="AV978" s="53"/>
      <c r="AW978" s="53"/>
      <c r="AX978" s="53"/>
      <c r="AY978" s="53"/>
      <c r="AZ978" s="53"/>
      <c r="BA978" s="53"/>
      <c r="BB978" s="53"/>
      <c r="BC978" s="53"/>
      <c r="BD978" s="53"/>
      <c r="BE978" s="53"/>
      <c r="BF978" s="53"/>
      <c r="BG978" s="53"/>
      <c r="BH978" s="53"/>
      <c r="BI978" s="53"/>
      <c r="BJ978" s="53"/>
      <c r="BK978" s="53"/>
    </row>
    <row r="979" ht="12.75" customHeight="1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  <c r="AA979" s="53"/>
      <c r="AB979" s="53"/>
      <c r="AC979" s="53"/>
      <c r="AD979" s="53"/>
      <c r="AE979" s="53"/>
      <c r="AF979" s="53"/>
      <c r="AG979" s="53"/>
      <c r="AH979" s="53"/>
      <c r="AI979" s="53"/>
      <c r="AJ979" s="53"/>
      <c r="AK979" s="53"/>
      <c r="AL979" s="53"/>
      <c r="AM979" s="53"/>
      <c r="AN979" s="53"/>
      <c r="AO979" s="53"/>
      <c r="AP979" s="53"/>
      <c r="AQ979" s="53"/>
      <c r="AR979" s="53"/>
      <c r="AS979" s="53"/>
      <c r="AT979" s="53"/>
      <c r="AU979" s="53"/>
      <c r="AV979" s="53"/>
      <c r="AW979" s="53"/>
      <c r="AX979" s="53"/>
      <c r="AY979" s="53"/>
      <c r="AZ979" s="53"/>
      <c r="BA979" s="53"/>
      <c r="BB979" s="53"/>
      <c r="BC979" s="53"/>
      <c r="BD979" s="53"/>
      <c r="BE979" s="53"/>
      <c r="BF979" s="53"/>
      <c r="BG979" s="53"/>
      <c r="BH979" s="53"/>
      <c r="BI979" s="53"/>
      <c r="BJ979" s="53"/>
      <c r="BK979" s="53"/>
    </row>
    <row r="980" ht="12.75" customHeight="1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  <c r="AA980" s="53"/>
      <c r="AB980" s="53"/>
      <c r="AC980" s="53"/>
      <c r="AD980" s="53"/>
      <c r="AE980" s="53"/>
      <c r="AF980" s="53"/>
      <c r="AG980" s="53"/>
      <c r="AH980" s="53"/>
      <c r="AI980" s="53"/>
      <c r="AJ980" s="53"/>
      <c r="AK980" s="53"/>
      <c r="AL980" s="53"/>
      <c r="AM980" s="53"/>
      <c r="AN980" s="53"/>
      <c r="AO980" s="53"/>
      <c r="AP980" s="53"/>
      <c r="AQ980" s="53"/>
      <c r="AR980" s="53"/>
      <c r="AS980" s="53"/>
      <c r="AT980" s="53"/>
      <c r="AU980" s="53"/>
      <c r="AV980" s="53"/>
      <c r="AW980" s="53"/>
      <c r="AX980" s="53"/>
      <c r="AY980" s="53"/>
      <c r="AZ980" s="53"/>
      <c r="BA980" s="53"/>
      <c r="BB980" s="53"/>
      <c r="BC980" s="53"/>
      <c r="BD980" s="53"/>
      <c r="BE980" s="53"/>
      <c r="BF980" s="53"/>
      <c r="BG980" s="53"/>
      <c r="BH980" s="53"/>
      <c r="BI980" s="53"/>
      <c r="BJ980" s="53"/>
      <c r="BK980" s="53"/>
    </row>
    <row r="981" ht="12.75" customHeight="1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  <c r="AA981" s="53"/>
      <c r="AB981" s="53"/>
      <c r="AC981" s="53"/>
      <c r="AD981" s="53"/>
      <c r="AE981" s="53"/>
      <c r="AF981" s="53"/>
      <c r="AG981" s="53"/>
      <c r="AH981" s="53"/>
      <c r="AI981" s="53"/>
      <c r="AJ981" s="53"/>
      <c r="AK981" s="53"/>
      <c r="AL981" s="53"/>
      <c r="AM981" s="53"/>
      <c r="AN981" s="53"/>
      <c r="AO981" s="53"/>
      <c r="AP981" s="53"/>
      <c r="AQ981" s="53"/>
      <c r="AR981" s="53"/>
      <c r="AS981" s="53"/>
      <c r="AT981" s="53"/>
      <c r="AU981" s="53"/>
      <c r="AV981" s="53"/>
      <c r="AW981" s="53"/>
      <c r="AX981" s="53"/>
      <c r="AY981" s="53"/>
      <c r="AZ981" s="53"/>
      <c r="BA981" s="53"/>
      <c r="BB981" s="53"/>
      <c r="BC981" s="53"/>
      <c r="BD981" s="53"/>
      <c r="BE981" s="53"/>
      <c r="BF981" s="53"/>
      <c r="BG981" s="53"/>
      <c r="BH981" s="53"/>
      <c r="BI981" s="53"/>
      <c r="BJ981" s="53"/>
      <c r="BK981" s="53"/>
    </row>
    <row r="982" ht="12.75" customHeight="1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  <c r="AA982" s="53"/>
      <c r="AB982" s="53"/>
      <c r="AC982" s="53"/>
      <c r="AD982" s="53"/>
      <c r="AE982" s="53"/>
      <c r="AF982" s="53"/>
      <c r="AG982" s="53"/>
      <c r="AH982" s="53"/>
      <c r="AI982" s="53"/>
      <c r="AJ982" s="53"/>
      <c r="AK982" s="53"/>
      <c r="AL982" s="53"/>
      <c r="AM982" s="53"/>
      <c r="AN982" s="53"/>
      <c r="AO982" s="53"/>
      <c r="AP982" s="53"/>
      <c r="AQ982" s="53"/>
      <c r="AR982" s="53"/>
      <c r="AS982" s="53"/>
      <c r="AT982" s="53"/>
      <c r="AU982" s="53"/>
      <c r="AV982" s="53"/>
      <c r="AW982" s="53"/>
      <c r="AX982" s="53"/>
      <c r="AY982" s="53"/>
      <c r="AZ982" s="53"/>
      <c r="BA982" s="53"/>
      <c r="BB982" s="53"/>
      <c r="BC982" s="53"/>
      <c r="BD982" s="53"/>
      <c r="BE982" s="53"/>
      <c r="BF982" s="53"/>
      <c r="BG982" s="53"/>
      <c r="BH982" s="53"/>
      <c r="BI982" s="53"/>
      <c r="BJ982" s="53"/>
      <c r="BK982" s="53"/>
    </row>
    <row r="983" ht="12.75" customHeight="1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  <c r="AA983" s="53"/>
      <c r="AB983" s="53"/>
      <c r="AC983" s="53"/>
      <c r="AD983" s="53"/>
      <c r="AE983" s="53"/>
      <c r="AF983" s="53"/>
      <c r="AG983" s="53"/>
      <c r="AH983" s="53"/>
      <c r="AI983" s="53"/>
      <c r="AJ983" s="53"/>
      <c r="AK983" s="53"/>
      <c r="AL983" s="53"/>
      <c r="AM983" s="53"/>
      <c r="AN983" s="53"/>
      <c r="AO983" s="53"/>
      <c r="AP983" s="53"/>
      <c r="AQ983" s="53"/>
      <c r="AR983" s="53"/>
      <c r="AS983" s="53"/>
      <c r="AT983" s="53"/>
      <c r="AU983" s="53"/>
      <c r="AV983" s="53"/>
      <c r="AW983" s="53"/>
      <c r="AX983" s="53"/>
      <c r="AY983" s="53"/>
      <c r="AZ983" s="53"/>
      <c r="BA983" s="53"/>
      <c r="BB983" s="53"/>
      <c r="BC983" s="53"/>
      <c r="BD983" s="53"/>
      <c r="BE983" s="53"/>
      <c r="BF983" s="53"/>
      <c r="BG983" s="53"/>
      <c r="BH983" s="53"/>
      <c r="BI983" s="53"/>
      <c r="BJ983" s="53"/>
      <c r="BK983" s="53"/>
    </row>
    <row r="984" ht="12.75" customHeight="1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  <c r="AA984" s="53"/>
      <c r="AB984" s="53"/>
      <c r="AC984" s="53"/>
      <c r="AD984" s="53"/>
      <c r="AE984" s="53"/>
      <c r="AF984" s="53"/>
      <c r="AG984" s="53"/>
      <c r="AH984" s="53"/>
      <c r="AI984" s="53"/>
      <c r="AJ984" s="53"/>
      <c r="AK984" s="53"/>
      <c r="AL984" s="53"/>
      <c r="AM984" s="53"/>
      <c r="AN984" s="53"/>
      <c r="AO984" s="53"/>
      <c r="AP984" s="53"/>
      <c r="AQ984" s="53"/>
      <c r="AR984" s="53"/>
      <c r="AS984" s="53"/>
      <c r="AT984" s="53"/>
      <c r="AU984" s="53"/>
      <c r="AV984" s="53"/>
      <c r="AW984" s="53"/>
      <c r="AX984" s="53"/>
      <c r="AY984" s="53"/>
      <c r="AZ984" s="53"/>
      <c r="BA984" s="53"/>
      <c r="BB984" s="53"/>
      <c r="BC984" s="53"/>
      <c r="BD984" s="53"/>
      <c r="BE984" s="53"/>
      <c r="BF984" s="53"/>
      <c r="BG984" s="53"/>
      <c r="BH984" s="53"/>
      <c r="BI984" s="53"/>
      <c r="BJ984" s="53"/>
      <c r="BK984" s="53"/>
    </row>
    <row r="985" ht="12.75" customHeight="1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  <c r="AA985" s="53"/>
      <c r="AB985" s="53"/>
      <c r="AC985" s="53"/>
      <c r="AD985" s="53"/>
      <c r="AE985" s="53"/>
      <c r="AF985" s="53"/>
      <c r="AG985" s="53"/>
      <c r="AH985" s="53"/>
      <c r="AI985" s="53"/>
      <c r="AJ985" s="53"/>
      <c r="AK985" s="53"/>
      <c r="AL985" s="53"/>
      <c r="AM985" s="53"/>
      <c r="AN985" s="53"/>
      <c r="AO985" s="53"/>
      <c r="AP985" s="53"/>
      <c r="AQ985" s="53"/>
      <c r="AR985" s="53"/>
      <c r="AS985" s="53"/>
      <c r="AT985" s="53"/>
      <c r="AU985" s="53"/>
      <c r="AV985" s="53"/>
      <c r="AW985" s="53"/>
      <c r="AX985" s="53"/>
      <c r="AY985" s="53"/>
      <c r="AZ985" s="53"/>
      <c r="BA985" s="53"/>
      <c r="BB985" s="53"/>
      <c r="BC985" s="53"/>
      <c r="BD985" s="53"/>
      <c r="BE985" s="53"/>
      <c r="BF985" s="53"/>
      <c r="BG985" s="53"/>
      <c r="BH985" s="53"/>
      <c r="BI985" s="53"/>
      <c r="BJ985" s="53"/>
      <c r="BK985" s="53"/>
    </row>
    <row r="986" ht="12.75" customHeight="1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  <c r="AA986" s="53"/>
      <c r="AB986" s="53"/>
      <c r="AC986" s="53"/>
      <c r="AD986" s="53"/>
      <c r="AE986" s="53"/>
      <c r="AF986" s="53"/>
      <c r="AG986" s="53"/>
      <c r="AH986" s="53"/>
      <c r="AI986" s="53"/>
      <c r="AJ986" s="53"/>
      <c r="AK986" s="53"/>
      <c r="AL986" s="53"/>
      <c r="AM986" s="53"/>
      <c r="AN986" s="53"/>
      <c r="AO986" s="53"/>
      <c r="AP986" s="53"/>
      <c r="AQ986" s="53"/>
      <c r="AR986" s="53"/>
      <c r="AS986" s="53"/>
      <c r="AT986" s="53"/>
      <c r="AU986" s="53"/>
      <c r="AV986" s="53"/>
      <c r="AW986" s="53"/>
      <c r="AX986" s="53"/>
      <c r="AY986" s="53"/>
      <c r="AZ986" s="53"/>
      <c r="BA986" s="53"/>
      <c r="BB986" s="53"/>
      <c r="BC986" s="53"/>
      <c r="BD986" s="53"/>
      <c r="BE986" s="53"/>
      <c r="BF986" s="53"/>
      <c r="BG986" s="53"/>
      <c r="BH986" s="53"/>
      <c r="BI986" s="53"/>
      <c r="BJ986" s="53"/>
      <c r="BK986" s="53"/>
    </row>
    <row r="987" ht="12.75" customHeight="1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  <c r="AA987" s="53"/>
      <c r="AB987" s="53"/>
      <c r="AC987" s="53"/>
      <c r="AD987" s="53"/>
      <c r="AE987" s="53"/>
      <c r="AF987" s="53"/>
      <c r="AG987" s="53"/>
      <c r="AH987" s="53"/>
      <c r="AI987" s="53"/>
      <c r="AJ987" s="53"/>
      <c r="AK987" s="53"/>
      <c r="AL987" s="53"/>
      <c r="AM987" s="53"/>
      <c r="AN987" s="53"/>
      <c r="AO987" s="53"/>
      <c r="AP987" s="53"/>
      <c r="AQ987" s="53"/>
      <c r="AR987" s="53"/>
      <c r="AS987" s="53"/>
      <c r="AT987" s="53"/>
      <c r="AU987" s="53"/>
      <c r="AV987" s="53"/>
      <c r="AW987" s="53"/>
      <c r="AX987" s="53"/>
      <c r="AY987" s="53"/>
      <c r="AZ987" s="53"/>
      <c r="BA987" s="53"/>
      <c r="BB987" s="53"/>
      <c r="BC987" s="53"/>
      <c r="BD987" s="53"/>
      <c r="BE987" s="53"/>
      <c r="BF987" s="53"/>
      <c r="BG987" s="53"/>
      <c r="BH987" s="53"/>
      <c r="BI987" s="53"/>
      <c r="BJ987" s="53"/>
      <c r="BK987" s="53"/>
    </row>
    <row r="988" ht="12.75" customHeight="1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  <c r="AA988" s="53"/>
      <c r="AB988" s="53"/>
      <c r="AC988" s="53"/>
      <c r="AD988" s="53"/>
      <c r="AE988" s="53"/>
      <c r="AF988" s="53"/>
      <c r="AG988" s="53"/>
      <c r="AH988" s="53"/>
      <c r="AI988" s="53"/>
      <c r="AJ988" s="53"/>
      <c r="AK988" s="53"/>
      <c r="AL988" s="53"/>
      <c r="AM988" s="53"/>
      <c r="AN988" s="53"/>
      <c r="AO988" s="53"/>
      <c r="AP988" s="53"/>
      <c r="AQ988" s="53"/>
      <c r="AR988" s="53"/>
      <c r="AS988" s="53"/>
      <c r="AT988" s="53"/>
      <c r="AU988" s="53"/>
      <c r="AV988" s="53"/>
      <c r="AW988" s="53"/>
      <c r="AX988" s="53"/>
      <c r="AY988" s="53"/>
      <c r="AZ988" s="53"/>
      <c r="BA988" s="53"/>
      <c r="BB988" s="53"/>
      <c r="BC988" s="53"/>
      <c r="BD988" s="53"/>
      <c r="BE988" s="53"/>
      <c r="BF988" s="53"/>
      <c r="BG988" s="53"/>
      <c r="BH988" s="53"/>
      <c r="BI988" s="53"/>
      <c r="BJ988" s="53"/>
      <c r="BK988" s="53"/>
    </row>
    <row r="989" ht="12.75" customHeight="1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  <c r="AA989" s="53"/>
      <c r="AB989" s="53"/>
      <c r="AC989" s="53"/>
      <c r="AD989" s="53"/>
      <c r="AE989" s="53"/>
      <c r="AF989" s="53"/>
      <c r="AG989" s="53"/>
      <c r="AH989" s="53"/>
      <c r="AI989" s="53"/>
      <c r="AJ989" s="53"/>
      <c r="AK989" s="53"/>
      <c r="AL989" s="53"/>
      <c r="AM989" s="53"/>
      <c r="AN989" s="53"/>
      <c r="AO989" s="53"/>
      <c r="AP989" s="53"/>
      <c r="AQ989" s="53"/>
      <c r="AR989" s="53"/>
      <c r="AS989" s="53"/>
      <c r="AT989" s="53"/>
      <c r="AU989" s="53"/>
      <c r="AV989" s="53"/>
      <c r="AW989" s="53"/>
      <c r="AX989" s="53"/>
      <c r="AY989" s="53"/>
      <c r="AZ989" s="53"/>
      <c r="BA989" s="53"/>
      <c r="BB989" s="53"/>
      <c r="BC989" s="53"/>
      <c r="BD989" s="53"/>
      <c r="BE989" s="53"/>
      <c r="BF989" s="53"/>
      <c r="BG989" s="53"/>
      <c r="BH989" s="53"/>
      <c r="BI989" s="53"/>
      <c r="BJ989" s="53"/>
      <c r="BK989" s="53"/>
    </row>
    <row r="990" ht="12.75" customHeight="1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  <c r="AA990" s="53"/>
      <c r="AB990" s="53"/>
      <c r="AC990" s="53"/>
      <c r="AD990" s="53"/>
      <c r="AE990" s="53"/>
      <c r="AF990" s="53"/>
      <c r="AG990" s="53"/>
      <c r="AH990" s="53"/>
      <c r="AI990" s="53"/>
      <c r="AJ990" s="53"/>
      <c r="AK990" s="53"/>
      <c r="AL990" s="53"/>
      <c r="AM990" s="53"/>
      <c r="AN990" s="53"/>
      <c r="AO990" s="53"/>
      <c r="AP990" s="53"/>
      <c r="AQ990" s="53"/>
      <c r="AR990" s="53"/>
      <c r="AS990" s="53"/>
      <c r="AT990" s="53"/>
      <c r="AU990" s="53"/>
      <c r="AV990" s="53"/>
      <c r="AW990" s="53"/>
      <c r="AX990" s="53"/>
      <c r="AY990" s="53"/>
      <c r="AZ990" s="53"/>
      <c r="BA990" s="53"/>
      <c r="BB990" s="53"/>
      <c r="BC990" s="53"/>
      <c r="BD990" s="53"/>
      <c r="BE990" s="53"/>
      <c r="BF990" s="53"/>
      <c r="BG990" s="53"/>
      <c r="BH990" s="53"/>
      <c r="BI990" s="53"/>
      <c r="BJ990" s="53"/>
      <c r="BK990" s="53"/>
    </row>
    <row r="991" ht="12.75" customHeight="1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  <c r="AA991" s="53"/>
      <c r="AB991" s="53"/>
      <c r="AC991" s="53"/>
      <c r="AD991" s="53"/>
      <c r="AE991" s="53"/>
      <c r="AF991" s="53"/>
      <c r="AG991" s="53"/>
      <c r="AH991" s="53"/>
      <c r="AI991" s="53"/>
      <c r="AJ991" s="53"/>
      <c r="AK991" s="53"/>
      <c r="AL991" s="53"/>
      <c r="AM991" s="53"/>
      <c r="AN991" s="53"/>
      <c r="AO991" s="53"/>
      <c r="AP991" s="53"/>
      <c r="AQ991" s="53"/>
      <c r="AR991" s="53"/>
      <c r="AS991" s="53"/>
      <c r="AT991" s="53"/>
      <c r="AU991" s="53"/>
      <c r="AV991" s="53"/>
      <c r="AW991" s="53"/>
      <c r="AX991" s="53"/>
      <c r="AY991" s="53"/>
      <c r="AZ991" s="53"/>
      <c r="BA991" s="53"/>
      <c r="BB991" s="53"/>
      <c r="BC991" s="53"/>
      <c r="BD991" s="53"/>
      <c r="BE991" s="53"/>
      <c r="BF991" s="53"/>
      <c r="BG991" s="53"/>
      <c r="BH991" s="53"/>
      <c r="BI991" s="53"/>
      <c r="BJ991" s="53"/>
      <c r="BK991" s="53"/>
    </row>
    <row r="992" ht="12.75" customHeight="1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  <c r="AA992" s="53"/>
      <c r="AB992" s="53"/>
      <c r="AC992" s="53"/>
      <c r="AD992" s="53"/>
      <c r="AE992" s="53"/>
      <c r="AF992" s="53"/>
      <c r="AG992" s="53"/>
      <c r="AH992" s="53"/>
      <c r="AI992" s="53"/>
      <c r="AJ992" s="53"/>
      <c r="AK992" s="53"/>
      <c r="AL992" s="53"/>
      <c r="AM992" s="53"/>
      <c r="AN992" s="53"/>
      <c r="AO992" s="53"/>
      <c r="AP992" s="53"/>
      <c r="AQ992" s="53"/>
      <c r="AR992" s="53"/>
      <c r="AS992" s="53"/>
      <c r="AT992" s="53"/>
      <c r="AU992" s="53"/>
      <c r="AV992" s="53"/>
      <c r="AW992" s="53"/>
      <c r="AX992" s="53"/>
      <c r="AY992" s="53"/>
      <c r="AZ992" s="53"/>
      <c r="BA992" s="53"/>
      <c r="BB992" s="53"/>
      <c r="BC992" s="53"/>
      <c r="BD992" s="53"/>
      <c r="BE992" s="53"/>
      <c r="BF992" s="53"/>
      <c r="BG992" s="53"/>
      <c r="BH992" s="53"/>
      <c r="BI992" s="53"/>
      <c r="BJ992" s="53"/>
      <c r="BK992" s="53"/>
    </row>
    <row r="993" ht="12.75" customHeight="1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  <c r="AA993" s="53"/>
      <c r="AB993" s="53"/>
      <c r="AC993" s="53"/>
      <c r="AD993" s="53"/>
      <c r="AE993" s="53"/>
      <c r="AF993" s="53"/>
      <c r="AG993" s="53"/>
      <c r="AH993" s="53"/>
      <c r="AI993" s="53"/>
      <c r="AJ993" s="53"/>
      <c r="AK993" s="53"/>
      <c r="AL993" s="53"/>
      <c r="AM993" s="53"/>
      <c r="AN993" s="53"/>
      <c r="AO993" s="53"/>
      <c r="AP993" s="53"/>
      <c r="AQ993" s="53"/>
      <c r="AR993" s="53"/>
      <c r="AS993" s="53"/>
      <c r="AT993" s="53"/>
      <c r="AU993" s="53"/>
      <c r="AV993" s="53"/>
      <c r="AW993" s="53"/>
      <c r="AX993" s="53"/>
      <c r="AY993" s="53"/>
      <c r="AZ993" s="53"/>
      <c r="BA993" s="53"/>
      <c r="BB993" s="53"/>
      <c r="BC993" s="53"/>
      <c r="BD993" s="53"/>
      <c r="BE993" s="53"/>
      <c r="BF993" s="53"/>
      <c r="BG993" s="53"/>
      <c r="BH993" s="53"/>
      <c r="BI993" s="53"/>
      <c r="BJ993" s="53"/>
      <c r="BK993" s="53"/>
    </row>
    <row r="994" ht="12.75" customHeight="1">
      <c r="A994" s="53"/>
      <c r="B994" s="53"/>
      <c r="C994" s="53"/>
      <c r="D994" s="53"/>
      <c r="E994" s="53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  <c r="AA994" s="53"/>
      <c r="AB994" s="53"/>
      <c r="AC994" s="53"/>
      <c r="AD994" s="53"/>
      <c r="AE994" s="53"/>
      <c r="AF994" s="53"/>
      <c r="AG994" s="53"/>
      <c r="AH994" s="53"/>
      <c r="AI994" s="53"/>
      <c r="AJ994" s="53"/>
      <c r="AK994" s="53"/>
      <c r="AL994" s="53"/>
      <c r="AM994" s="53"/>
      <c r="AN994" s="53"/>
      <c r="AO994" s="53"/>
      <c r="AP994" s="53"/>
      <c r="AQ994" s="53"/>
      <c r="AR994" s="53"/>
      <c r="AS994" s="53"/>
      <c r="AT994" s="53"/>
      <c r="AU994" s="53"/>
      <c r="AV994" s="53"/>
      <c r="AW994" s="53"/>
      <c r="AX994" s="53"/>
      <c r="AY994" s="53"/>
      <c r="AZ994" s="53"/>
      <c r="BA994" s="53"/>
      <c r="BB994" s="53"/>
      <c r="BC994" s="53"/>
      <c r="BD994" s="53"/>
      <c r="BE994" s="53"/>
      <c r="BF994" s="53"/>
      <c r="BG994" s="53"/>
      <c r="BH994" s="53"/>
      <c r="BI994" s="53"/>
      <c r="BJ994" s="53"/>
      <c r="BK994" s="53"/>
    </row>
    <row r="995" ht="12.75" customHeight="1">
      <c r="A995" s="53"/>
      <c r="B995" s="53"/>
      <c r="C995" s="53"/>
      <c r="D995" s="53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  <c r="AA995" s="53"/>
      <c r="AB995" s="53"/>
      <c r="AC995" s="53"/>
      <c r="AD995" s="53"/>
      <c r="AE995" s="53"/>
      <c r="AF995" s="53"/>
      <c r="AG995" s="53"/>
      <c r="AH995" s="53"/>
      <c r="AI995" s="53"/>
      <c r="AJ995" s="53"/>
      <c r="AK995" s="53"/>
      <c r="AL995" s="53"/>
      <c r="AM995" s="53"/>
      <c r="AN995" s="53"/>
      <c r="AO995" s="53"/>
      <c r="AP995" s="53"/>
      <c r="AQ995" s="53"/>
      <c r="AR995" s="53"/>
      <c r="AS995" s="53"/>
      <c r="AT995" s="53"/>
      <c r="AU995" s="53"/>
      <c r="AV995" s="53"/>
      <c r="AW995" s="53"/>
      <c r="AX995" s="53"/>
      <c r="AY995" s="53"/>
      <c r="AZ995" s="53"/>
      <c r="BA995" s="53"/>
      <c r="BB995" s="53"/>
      <c r="BC995" s="53"/>
      <c r="BD995" s="53"/>
      <c r="BE995" s="53"/>
      <c r="BF995" s="53"/>
      <c r="BG995" s="53"/>
      <c r="BH995" s="53"/>
      <c r="BI995" s="53"/>
      <c r="BJ995" s="53"/>
      <c r="BK995" s="53"/>
    </row>
    <row r="996" ht="12.75" customHeight="1">
      <c r="A996" s="53"/>
      <c r="B996" s="53"/>
      <c r="C996" s="53"/>
      <c r="D996" s="53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  <c r="AA996" s="53"/>
      <c r="AB996" s="53"/>
      <c r="AC996" s="53"/>
      <c r="AD996" s="53"/>
      <c r="AE996" s="53"/>
      <c r="AF996" s="53"/>
      <c r="AG996" s="53"/>
      <c r="AH996" s="53"/>
      <c r="AI996" s="53"/>
      <c r="AJ996" s="53"/>
      <c r="AK996" s="53"/>
      <c r="AL996" s="53"/>
      <c r="AM996" s="53"/>
      <c r="AN996" s="53"/>
      <c r="AO996" s="53"/>
      <c r="AP996" s="53"/>
      <c r="AQ996" s="53"/>
      <c r="AR996" s="53"/>
      <c r="AS996" s="53"/>
      <c r="AT996" s="53"/>
      <c r="AU996" s="53"/>
      <c r="AV996" s="53"/>
      <c r="AW996" s="53"/>
      <c r="AX996" s="53"/>
      <c r="AY996" s="53"/>
      <c r="AZ996" s="53"/>
      <c r="BA996" s="53"/>
      <c r="BB996" s="53"/>
      <c r="BC996" s="53"/>
      <c r="BD996" s="53"/>
      <c r="BE996" s="53"/>
      <c r="BF996" s="53"/>
      <c r="BG996" s="53"/>
      <c r="BH996" s="53"/>
      <c r="BI996" s="53"/>
      <c r="BJ996" s="53"/>
      <c r="BK996" s="53"/>
    </row>
    <row r="997" ht="12.75" customHeight="1">
      <c r="A997" s="53"/>
      <c r="B997" s="53"/>
      <c r="C997" s="53"/>
      <c r="D997" s="53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  <c r="AA997" s="53"/>
      <c r="AB997" s="53"/>
      <c r="AC997" s="53"/>
      <c r="AD997" s="53"/>
      <c r="AE997" s="53"/>
      <c r="AF997" s="53"/>
      <c r="AG997" s="53"/>
      <c r="AH997" s="53"/>
      <c r="AI997" s="53"/>
      <c r="AJ997" s="53"/>
      <c r="AK997" s="53"/>
      <c r="AL997" s="53"/>
      <c r="AM997" s="53"/>
      <c r="AN997" s="53"/>
      <c r="AO997" s="53"/>
      <c r="AP997" s="53"/>
      <c r="AQ997" s="53"/>
      <c r="AR997" s="53"/>
      <c r="AS997" s="53"/>
      <c r="AT997" s="53"/>
      <c r="AU997" s="53"/>
      <c r="AV997" s="53"/>
      <c r="AW997" s="53"/>
      <c r="AX997" s="53"/>
      <c r="AY997" s="53"/>
      <c r="AZ997" s="53"/>
      <c r="BA997" s="53"/>
      <c r="BB997" s="53"/>
      <c r="BC997" s="53"/>
      <c r="BD997" s="53"/>
      <c r="BE997" s="53"/>
      <c r="BF997" s="53"/>
      <c r="BG997" s="53"/>
      <c r="BH997" s="53"/>
      <c r="BI997" s="53"/>
      <c r="BJ997" s="53"/>
      <c r="BK997" s="53"/>
    </row>
    <row r="998" ht="12.75" customHeight="1">
      <c r="A998" s="53"/>
      <c r="B998" s="53"/>
      <c r="C998" s="53"/>
      <c r="D998" s="53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  <c r="AA998" s="53"/>
      <c r="AB998" s="53"/>
      <c r="AC998" s="53"/>
      <c r="AD998" s="53"/>
      <c r="AE998" s="53"/>
      <c r="AF998" s="53"/>
      <c r="AG998" s="53"/>
      <c r="AH998" s="53"/>
      <c r="AI998" s="53"/>
      <c r="AJ998" s="53"/>
      <c r="AK998" s="53"/>
      <c r="AL998" s="53"/>
      <c r="AM998" s="53"/>
      <c r="AN998" s="53"/>
      <c r="AO998" s="53"/>
      <c r="AP998" s="53"/>
      <c r="AQ998" s="53"/>
      <c r="AR998" s="53"/>
      <c r="AS998" s="53"/>
      <c r="AT998" s="53"/>
      <c r="AU998" s="53"/>
      <c r="AV998" s="53"/>
      <c r="AW998" s="53"/>
      <c r="AX998" s="53"/>
      <c r="AY998" s="53"/>
      <c r="AZ998" s="53"/>
      <c r="BA998" s="53"/>
      <c r="BB998" s="53"/>
      <c r="BC998" s="53"/>
      <c r="BD998" s="53"/>
      <c r="BE998" s="53"/>
      <c r="BF998" s="53"/>
      <c r="BG998" s="53"/>
      <c r="BH998" s="53"/>
      <c r="BI998" s="53"/>
      <c r="BJ998" s="53"/>
      <c r="BK998" s="53"/>
    </row>
    <row r="999" ht="12.75" customHeight="1">
      <c r="A999" s="53"/>
      <c r="B999" s="53"/>
      <c r="C999" s="53"/>
      <c r="D999" s="53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  <c r="AA999" s="53"/>
      <c r="AB999" s="53"/>
      <c r="AC999" s="53"/>
      <c r="AD999" s="53"/>
      <c r="AE999" s="53"/>
      <c r="AF999" s="53"/>
      <c r="AG999" s="53"/>
      <c r="AH999" s="53"/>
      <c r="AI999" s="53"/>
      <c r="AJ999" s="53"/>
      <c r="AK999" s="53"/>
      <c r="AL999" s="53"/>
      <c r="AM999" s="53"/>
      <c r="AN999" s="53"/>
      <c r="AO999" s="53"/>
      <c r="AP999" s="53"/>
      <c r="AQ999" s="53"/>
      <c r="AR999" s="53"/>
      <c r="AS999" s="53"/>
      <c r="AT999" s="53"/>
      <c r="AU999" s="53"/>
      <c r="AV999" s="53"/>
      <c r="AW999" s="53"/>
      <c r="AX999" s="53"/>
      <c r="AY999" s="53"/>
      <c r="AZ999" s="53"/>
      <c r="BA999" s="53"/>
      <c r="BB999" s="53"/>
      <c r="BC999" s="53"/>
      <c r="BD999" s="53"/>
      <c r="BE999" s="53"/>
      <c r="BF999" s="53"/>
      <c r="BG999" s="53"/>
      <c r="BH999" s="53"/>
      <c r="BI999" s="53"/>
      <c r="BJ999" s="53"/>
      <c r="BK999" s="53"/>
    </row>
    <row r="1000" ht="12.75" customHeight="1">
      <c r="A1000" s="53"/>
      <c r="B1000" s="53"/>
      <c r="C1000" s="53"/>
      <c r="D1000" s="53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  <c r="AA1000" s="53"/>
      <c r="AB1000" s="53"/>
      <c r="AC1000" s="53"/>
      <c r="AD1000" s="53"/>
      <c r="AE1000" s="53"/>
      <c r="AF1000" s="53"/>
      <c r="AG1000" s="53"/>
      <c r="AH1000" s="53"/>
      <c r="AI1000" s="53"/>
      <c r="AJ1000" s="53"/>
      <c r="AK1000" s="53"/>
      <c r="AL1000" s="53"/>
      <c r="AM1000" s="53"/>
      <c r="AN1000" s="53"/>
      <c r="AO1000" s="53"/>
      <c r="AP1000" s="53"/>
      <c r="AQ1000" s="53"/>
      <c r="AR1000" s="53"/>
      <c r="AS1000" s="53"/>
      <c r="AT1000" s="53"/>
      <c r="AU1000" s="53"/>
      <c r="AV1000" s="53"/>
      <c r="AW1000" s="53"/>
      <c r="AX1000" s="53"/>
      <c r="AY1000" s="53"/>
      <c r="AZ1000" s="53"/>
      <c r="BA1000" s="53"/>
      <c r="BB1000" s="53"/>
      <c r="BC1000" s="53"/>
      <c r="BD1000" s="53"/>
      <c r="BE1000" s="53"/>
      <c r="BF1000" s="53"/>
      <c r="BG1000" s="53"/>
      <c r="BH1000" s="53"/>
      <c r="BI1000" s="53"/>
      <c r="BJ1000" s="53"/>
      <c r="BK1000" s="53"/>
    </row>
    <row r="1001" ht="12.75" customHeight="1">
      <c r="A1001" s="53"/>
      <c r="B1001" s="53"/>
      <c r="C1001" s="53"/>
      <c r="D1001" s="53"/>
      <c r="E1001" s="53"/>
      <c r="F1001" s="53"/>
      <c r="G1001" s="53"/>
      <c r="H1001" s="53"/>
      <c r="I1001" s="53"/>
      <c r="J1001" s="53"/>
      <c r="K1001" s="53"/>
      <c r="L1001" s="53"/>
      <c r="M1001" s="53"/>
      <c r="N1001" s="53"/>
      <c r="O1001" s="53"/>
      <c r="P1001" s="53"/>
      <c r="Q1001" s="53"/>
      <c r="R1001" s="53"/>
      <c r="S1001" s="53"/>
      <c r="T1001" s="53"/>
      <c r="U1001" s="53"/>
      <c r="V1001" s="53"/>
      <c r="W1001" s="53"/>
      <c r="X1001" s="53"/>
      <c r="Y1001" s="53"/>
      <c r="Z1001" s="53"/>
      <c r="AA1001" s="53"/>
      <c r="AB1001" s="53"/>
      <c r="AC1001" s="53"/>
      <c r="AD1001" s="53"/>
      <c r="AE1001" s="53"/>
      <c r="AF1001" s="53"/>
      <c r="AG1001" s="53"/>
      <c r="AH1001" s="53"/>
      <c r="AI1001" s="53"/>
      <c r="AJ1001" s="53"/>
      <c r="AK1001" s="53"/>
      <c r="AL1001" s="53"/>
      <c r="AM1001" s="53"/>
      <c r="AN1001" s="53"/>
      <c r="AO1001" s="53"/>
      <c r="AP1001" s="53"/>
      <c r="AQ1001" s="53"/>
      <c r="AR1001" s="53"/>
      <c r="AS1001" s="53"/>
      <c r="AT1001" s="53"/>
      <c r="AU1001" s="53"/>
      <c r="AV1001" s="53"/>
      <c r="AW1001" s="53"/>
      <c r="AX1001" s="53"/>
      <c r="AY1001" s="53"/>
      <c r="AZ1001" s="53"/>
      <c r="BA1001" s="53"/>
      <c r="BB1001" s="53"/>
      <c r="BC1001" s="53"/>
      <c r="BD1001" s="53"/>
      <c r="BE1001" s="53"/>
      <c r="BF1001" s="53"/>
      <c r="BG1001" s="53"/>
      <c r="BH1001" s="53"/>
      <c r="BI1001" s="53"/>
      <c r="BJ1001" s="53"/>
      <c r="BK1001" s="53"/>
    </row>
    <row r="1002" ht="12.75" customHeight="1">
      <c r="A1002" s="53"/>
      <c r="B1002" s="53"/>
      <c r="C1002" s="53"/>
      <c r="D1002" s="53"/>
      <c r="E1002" s="53"/>
      <c r="F1002" s="53"/>
      <c r="G1002" s="53"/>
      <c r="H1002" s="53"/>
      <c r="I1002" s="53"/>
      <c r="J1002" s="53"/>
      <c r="K1002" s="53"/>
      <c r="L1002" s="53"/>
      <c r="M1002" s="53"/>
      <c r="N1002" s="53"/>
      <c r="O1002" s="53"/>
      <c r="P1002" s="53"/>
      <c r="Q1002" s="53"/>
      <c r="R1002" s="53"/>
      <c r="S1002" s="53"/>
      <c r="T1002" s="53"/>
      <c r="U1002" s="53"/>
      <c r="V1002" s="53"/>
      <c r="W1002" s="53"/>
      <c r="X1002" s="53"/>
      <c r="Y1002" s="53"/>
      <c r="Z1002" s="53"/>
      <c r="AA1002" s="53"/>
      <c r="AB1002" s="53"/>
      <c r="AC1002" s="53"/>
      <c r="AD1002" s="53"/>
      <c r="AE1002" s="53"/>
      <c r="AF1002" s="53"/>
      <c r="AG1002" s="53"/>
      <c r="AH1002" s="53"/>
      <c r="AI1002" s="53"/>
      <c r="AJ1002" s="53"/>
      <c r="AK1002" s="53"/>
      <c r="AL1002" s="53"/>
      <c r="AM1002" s="53"/>
      <c r="AN1002" s="53"/>
      <c r="AO1002" s="53"/>
      <c r="AP1002" s="53"/>
      <c r="AQ1002" s="53"/>
      <c r="AR1002" s="53"/>
      <c r="AS1002" s="53"/>
      <c r="AT1002" s="53"/>
      <c r="AU1002" s="53"/>
      <c r="AV1002" s="53"/>
      <c r="AW1002" s="53"/>
      <c r="AX1002" s="53"/>
      <c r="AY1002" s="53"/>
      <c r="AZ1002" s="53"/>
      <c r="BA1002" s="53"/>
      <c r="BB1002" s="53"/>
      <c r="BC1002" s="53"/>
      <c r="BD1002" s="53"/>
      <c r="BE1002" s="53"/>
      <c r="BF1002" s="53"/>
      <c r="BG1002" s="53"/>
      <c r="BH1002" s="53"/>
      <c r="BI1002" s="53"/>
      <c r="BJ1002" s="53"/>
      <c r="BK1002" s="53"/>
    </row>
  </sheetData>
  <mergeCells count="8">
    <mergeCell ref="AI1:AJ1"/>
    <mergeCell ref="BC1:BI1"/>
    <mergeCell ref="BC2:BI2"/>
    <mergeCell ref="E7:F7"/>
    <mergeCell ref="E18:F18"/>
    <mergeCell ref="A2:D2"/>
    <mergeCell ref="AA2:AD2"/>
    <mergeCell ref="AI2:AJ2"/>
  </mergeCells>
  <conditionalFormatting sqref="B23:B382">
    <cfRule type="expression" dxfId="1" priority="1" stopIfTrue="1">
      <formula>ISERROR(B23)</formula>
    </cfRule>
  </conditionalFormatting>
  <conditionalFormatting sqref="E12:N12">
    <cfRule type="expression" dxfId="2" priority="2" stopIfTrue="1">
      <formula>AND(paymenttype=2,OR(#REF!&gt;0,#REF!&gt;0))</formula>
    </cfRule>
  </conditionalFormatting>
  <conditionalFormatting sqref="E15:N15">
    <cfRule type="expression" dxfId="2" priority="3" stopIfTrue="1">
      <formula>AND(paymenttype=2,OR(#REF!&gt;0,E18&gt;0))</formula>
    </cfRule>
  </conditionalFormatting>
  <hyperlinks>
    <hyperlink r:id="rId1" ref="AI2"/>
    <hyperlink r:id="rId2" ref="BC2"/>
  </hyperlinks>
  <printOptions/>
  <pageMargins bottom="0.5" footer="0.0" header="0.0" left="0.5" right="0.5" top="0.5"/>
  <pageSetup fitToHeight="0" orientation="portrait"/>
  <headerFooter>
    <oddFooter>&amp;Lhttp://www.vertex42.com/Calculators/debt-reduction-calculator.html&amp;RPage &amp;P of 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29"/>
    <col customWidth="1" min="2" max="26" width="8.71"/>
  </cols>
  <sheetData>
    <row r="1" ht="12.75" customHeight="1">
      <c r="A1" s="116" t="s">
        <v>61</v>
      </c>
      <c r="K1" s="117" t="s">
        <v>62</v>
      </c>
    </row>
    <row r="2" ht="12.75" customHeight="1">
      <c r="A2" s="118" t="s">
        <v>63</v>
      </c>
    </row>
    <row r="3" ht="12.75" customHeight="1">
      <c r="A3" s="118" t="s">
        <v>64</v>
      </c>
    </row>
    <row r="4" ht="12.75" customHeight="1"/>
    <row r="5" ht="12.75" customHeight="1">
      <c r="A5" s="119" t="s">
        <v>65</v>
      </c>
    </row>
    <row r="6" ht="12.75" customHeight="1">
      <c r="A6" s="120" t="s">
        <v>66</v>
      </c>
      <c r="B6" s="120">
        <v>1.0</v>
      </c>
      <c r="C6" s="120">
        <f t="shared" ref="C6:K6" si="1">B6+1</f>
        <v>2</v>
      </c>
      <c r="D6" s="120">
        <f t="shared" si="1"/>
        <v>3</v>
      </c>
      <c r="E6" s="120">
        <f t="shared" si="1"/>
        <v>4</v>
      </c>
      <c r="F6" s="120">
        <f t="shared" si="1"/>
        <v>5</v>
      </c>
      <c r="G6" s="120">
        <f t="shared" si="1"/>
        <v>6</v>
      </c>
      <c r="H6" s="120">
        <f t="shared" si="1"/>
        <v>7</v>
      </c>
      <c r="I6" s="120">
        <f t="shared" si="1"/>
        <v>8</v>
      </c>
      <c r="J6" s="120">
        <f t="shared" si="1"/>
        <v>9</v>
      </c>
      <c r="K6" s="120">
        <f t="shared" si="1"/>
        <v>10</v>
      </c>
    </row>
    <row r="7" ht="12.75" customHeight="1">
      <c r="A7" s="120" t="s">
        <v>5</v>
      </c>
      <c r="B7" s="121" t="str">
        <f t="array" ref="B7:K7">TRANSPOSE(Calculator!B8:B17)</f>
        <v>Card #1</v>
      </c>
      <c r="C7" s="121" t="s">
        <v>12</v>
      </c>
      <c r="D7" s="121" t="s">
        <v>13</v>
      </c>
      <c r="E7" s="121" t="s">
        <v>14</v>
      </c>
      <c r="F7" s="121" t="s">
        <v>15</v>
      </c>
      <c r="G7" s="121"/>
      <c r="H7" s="121"/>
      <c r="I7" s="121"/>
      <c r="J7" s="121"/>
      <c r="K7" s="121"/>
    </row>
    <row r="8" ht="12.75" customHeight="1">
      <c r="A8" s="120" t="s">
        <v>6</v>
      </c>
      <c r="B8" s="122">
        <f t="array" ref="B8:K8">TRANSPOSE(Calculator!C8:C17)</f>
        <v>4400</v>
      </c>
      <c r="C8" s="122">
        <v>3200.0</v>
      </c>
      <c r="D8" s="122">
        <v>5000.0</v>
      </c>
      <c r="E8" s="122">
        <v>9000.0</v>
      </c>
      <c r="F8" s="122">
        <v>4900.0</v>
      </c>
      <c r="G8" s="122"/>
      <c r="H8" s="122"/>
      <c r="I8" s="122"/>
      <c r="J8" s="122"/>
      <c r="K8" s="122"/>
    </row>
    <row r="9" ht="12.75" customHeight="1">
      <c r="A9" s="120" t="s">
        <v>67</v>
      </c>
      <c r="B9" s="123">
        <f t="array" ref="B9:K9">TRANSPOSE(Calculator!D8:D17)</f>
        <v>0.13</v>
      </c>
      <c r="C9" s="123">
        <v>0.0981</v>
      </c>
      <c r="D9" s="123">
        <v>0.12</v>
      </c>
      <c r="E9" s="123">
        <v>0.135</v>
      </c>
      <c r="F9" s="123">
        <v>0.04</v>
      </c>
      <c r="G9" s="123"/>
      <c r="H9" s="123"/>
      <c r="I9" s="123"/>
      <c r="J9" s="123"/>
      <c r="K9" s="123"/>
    </row>
    <row r="10" ht="12.75" customHeight="1">
      <c r="A10" s="120" t="s">
        <v>9</v>
      </c>
      <c r="B10" s="124">
        <f t="array" ref="B10:K10">IF(ISBLANK(TRANSPOSE(Calculator!F8:F17)),0,TRANSPOSE(Calculator!F8:F17))</f>
        <v>2</v>
      </c>
      <c r="C10" s="124">
        <v>1.0</v>
      </c>
      <c r="D10" s="124">
        <v>3.0</v>
      </c>
      <c r="E10" s="124">
        <v>5.0</v>
      </c>
      <c r="F10" s="124">
        <v>4.0</v>
      </c>
      <c r="G10" s="124">
        <v>0.0</v>
      </c>
      <c r="H10" s="124">
        <v>0.0</v>
      </c>
      <c r="I10" s="124">
        <v>0.0</v>
      </c>
      <c r="J10" s="124">
        <v>0.0</v>
      </c>
      <c r="K10" s="124">
        <v>0.0</v>
      </c>
    </row>
    <row r="11" ht="12.75" customHeight="1">
      <c r="A11" s="120" t="s">
        <v>68</v>
      </c>
      <c r="B11" s="120" t="b">
        <f t="shared" ref="B11:K11" si="2">IF(AND(NOT(ISTEXT(B8)),B8&gt;0),TRUE,FALSE)</f>
        <v>1</v>
      </c>
      <c r="C11" s="120" t="b">
        <f t="shared" si="2"/>
        <v>1</v>
      </c>
      <c r="D11" s="120" t="b">
        <f t="shared" si="2"/>
        <v>1</v>
      </c>
      <c r="E11" s="120" t="b">
        <f t="shared" si="2"/>
        <v>1</v>
      </c>
      <c r="F11" s="120" t="b">
        <f t="shared" si="2"/>
        <v>1</v>
      </c>
      <c r="G11" s="120" t="b">
        <f t="shared" si="2"/>
        <v>0</v>
      </c>
      <c r="H11" s="120" t="b">
        <f t="shared" si="2"/>
        <v>0</v>
      </c>
      <c r="I11" s="120" t="b">
        <f t="shared" si="2"/>
        <v>0</v>
      </c>
      <c r="J11" s="120" t="b">
        <f t="shared" si="2"/>
        <v>0</v>
      </c>
      <c r="K11" s="120" t="b">
        <f t="shared" si="2"/>
        <v>0</v>
      </c>
    </row>
    <row r="12" ht="12.75" customHeight="1">
      <c r="A12" s="117" t="s">
        <v>69</v>
      </c>
      <c r="B12" s="120">
        <v>10.0</v>
      </c>
    </row>
    <row r="13" ht="12.75" customHeight="1"/>
    <row r="14" ht="12.75" customHeight="1">
      <c r="A14" s="119" t="s">
        <v>70</v>
      </c>
    </row>
    <row r="15" ht="12.75" customHeight="1">
      <c r="A15" s="120" t="s">
        <v>66</v>
      </c>
      <c r="B15" s="119">
        <f t="array" ref="B15">INDEX(B6:K6,1,MATCH(TRUE,B11:K11,0))</f>
        <v>1</v>
      </c>
      <c r="C15" s="120">
        <f t="shared" ref="C15:K15" si="3">INDEX(OFFSET($B6,0,B15,1,$B$12-B15),1,MATCH(TRUE,OFFSET($B11,0,B15,1,$B$12-B15),0))</f>
        <v>2</v>
      </c>
      <c r="D15" s="120">
        <f t="shared" si="3"/>
        <v>3</v>
      </c>
      <c r="E15" s="120">
        <f t="shared" si="3"/>
        <v>4</v>
      </c>
      <c r="F15" s="120">
        <f t="shared" si="3"/>
        <v>5</v>
      </c>
      <c r="G15" s="120" t="str">
        <f t="shared" si="3"/>
        <v>#N/A</v>
      </c>
      <c r="H15" s="120" t="str">
        <f t="shared" si="3"/>
        <v>#N/A</v>
      </c>
      <c r="I15" s="120" t="str">
        <f t="shared" si="3"/>
        <v>#N/A</v>
      </c>
      <c r="J15" s="120" t="str">
        <f t="shared" si="3"/>
        <v>#N/A</v>
      </c>
      <c r="K15" s="120" t="str">
        <f t="shared" si="3"/>
        <v>#N/A</v>
      </c>
    </row>
    <row r="16" ht="12.75" customHeight="1">
      <c r="A16" s="120" t="s">
        <v>5</v>
      </c>
      <c r="B16" s="121" t="str">
        <f t="shared" ref="B16:K16" si="4">INDEX($B7:$K7,1,B$15)</f>
        <v>Card #1</v>
      </c>
      <c r="C16" s="121" t="str">
        <f t="shared" si="4"/>
        <v>Auto Loan #1</v>
      </c>
      <c r="D16" s="121" t="str">
        <f t="shared" si="4"/>
        <v>Auto Loan #2</v>
      </c>
      <c r="E16" s="121" t="str">
        <f t="shared" si="4"/>
        <v>Card #2</v>
      </c>
      <c r="F16" s="121" t="str">
        <f t="shared" si="4"/>
        <v>Student Loan #1</v>
      </c>
      <c r="G16" s="125" t="str">
        <f t="shared" si="4"/>
        <v>#N/A</v>
      </c>
      <c r="H16" s="125" t="str">
        <f t="shared" si="4"/>
        <v>#N/A</v>
      </c>
      <c r="I16" s="125" t="str">
        <f t="shared" si="4"/>
        <v>#N/A</v>
      </c>
      <c r="J16" s="125" t="str">
        <f t="shared" si="4"/>
        <v>#N/A</v>
      </c>
      <c r="K16" s="125" t="str">
        <f t="shared" si="4"/>
        <v>#N/A</v>
      </c>
    </row>
    <row r="17" ht="12.75" customHeight="1">
      <c r="A17" s="120" t="s">
        <v>6</v>
      </c>
      <c r="B17" s="122">
        <f t="shared" ref="B17:K17" si="5">INDEX($B8:$K8,1,B$15)</f>
        <v>4400</v>
      </c>
      <c r="C17" s="122">
        <f t="shared" si="5"/>
        <v>3200</v>
      </c>
      <c r="D17" s="122">
        <f t="shared" si="5"/>
        <v>5000</v>
      </c>
      <c r="E17" s="122">
        <f t="shared" si="5"/>
        <v>9000</v>
      </c>
      <c r="F17" s="122">
        <f t="shared" si="5"/>
        <v>4900</v>
      </c>
      <c r="G17" s="120" t="str">
        <f t="shared" si="5"/>
        <v>#N/A</v>
      </c>
      <c r="H17" s="120" t="str">
        <f t="shared" si="5"/>
        <v>#N/A</v>
      </c>
      <c r="I17" s="120" t="str">
        <f t="shared" si="5"/>
        <v>#N/A</v>
      </c>
      <c r="J17" s="120" t="str">
        <f t="shared" si="5"/>
        <v>#N/A</v>
      </c>
      <c r="K17" s="120" t="str">
        <f t="shared" si="5"/>
        <v>#N/A</v>
      </c>
    </row>
    <row r="18" ht="12.75" customHeight="1">
      <c r="A18" s="120" t="s">
        <v>67</v>
      </c>
      <c r="B18" s="123">
        <f t="shared" ref="B18:K18" si="6">INDEX($B9:$K9,1,B$15)</f>
        <v>0.13</v>
      </c>
      <c r="C18" s="123">
        <f t="shared" si="6"/>
        <v>0.0981</v>
      </c>
      <c r="D18" s="123">
        <f t="shared" si="6"/>
        <v>0.12</v>
      </c>
      <c r="E18" s="123">
        <f t="shared" si="6"/>
        <v>0.135</v>
      </c>
      <c r="F18" s="123">
        <f t="shared" si="6"/>
        <v>0.04</v>
      </c>
      <c r="G18" s="123" t="str">
        <f t="shared" si="6"/>
        <v>#N/A</v>
      </c>
      <c r="H18" s="123" t="str">
        <f t="shared" si="6"/>
        <v>#N/A</v>
      </c>
      <c r="I18" s="123" t="str">
        <f t="shared" si="6"/>
        <v>#N/A</v>
      </c>
      <c r="J18" s="123" t="str">
        <f t="shared" si="6"/>
        <v>#N/A</v>
      </c>
      <c r="K18" s="123" t="str">
        <f t="shared" si="6"/>
        <v>#N/A</v>
      </c>
    </row>
    <row r="19" ht="12.75" customHeight="1">
      <c r="A19" s="120" t="s">
        <v>9</v>
      </c>
      <c r="B19" s="124">
        <f t="shared" ref="B19:K19" si="7">INDEX($B10:$K10,1,B$15)</f>
        <v>2</v>
      </c>
      <c r="C19" s="124">
        <f t="shared" si="7"/>
        <v>1</v>
      </c>
      <c r="D19" s="124">
        <f t="shared" si="7"/>
        <v>3</v>
      </c>
      <c r="E19" s="124">
        <f t="shared" si="7"/>
        <v>5</v>
      </c>
      <c r="F19" s="124">
        <f t="shared" si="7"/>
        <v>4</v>
      </c>
      <c r="G19" s="124" t="str">
        <f t="shared" si="7"/>
        <v>#N/A</v>
      </c>
      <c r="H19" s="124" t="str">
        <f t="shared" si="7"/>
        <v>#N/A</v>
      </c>
      <c r="I19" s="124" t="str">
        <f t="shared" si="7"/>
        <v>#N/A</v>
      </c>
      <c r="J19" s="124" t="str">
        <f t="shared" si="7"/>
        <v>#N/A</v>
      </c>
      <c r="K19" s="124" t="str">
        <f t="shared" si="7"/>
        <v>#N/A</v>
      </c>
    </row>
    <row r="20" ht="12.75" customHeight="1">
      <c r="A20" s="117" t="s">
        <v>69</v>
      </c>
      <c r="B20" s="120">
        <f>COUNTIF(B11:K11,TRUE)</f>
        <v>5</v>
      </c>
    </row>
    <row r="21" ht="12.75" customHeight="1">
      <c r="A21" s="126" t="s">
        <v>71</v>
      </c>
      <c r="B21" s="127">
        <f t="shared" ref="B21:K21" si="8">IF(ISERROR(B16),$B$12+1,RANK(B17,OFFSET($B17,0,0,1,$B$20),-1))</f>
        <v>2</v>
      </c>
      <c r="C21" s="127">
        <f t="shared" si="8"/>
        <v>1</v>
      </c>
      <c r="D21" s="127">
        <f t="shared" si="8"/>
        <v>4</v>
      </c>
      <c r="E21" s="127">
        <f t="shared" si="8"/>
        <v>5</v>
      </c>
      <c r="F21" s="127">
        <f t="shared" si="8"/>
        <v>3</v>
      </c>
      <c r="G21" s="127">
        <f t="shared" si="8"/>
        <v>11</v>
      </c>
      <c r="H21" s="127">
        <f t="shared" si="8"/>
        <v>11</v>
      </c>
      <c r="I21" s="127">
        <f t="shared" si="8"/>
        <v>11</v>
      </c>
      <c r="J21" s="127">
        <f t="shared" si="8"/>
        <v>11</v>
      </c>
      <c r="K21" s="127">
        <f t="shared" si="8"/>
        <v>11</v>
      </c>
    </row>
    <row r="22" ht="12.75" customHeight="1">
      <c r="A22" s="126" t="s">
        <v>72</v>
      </c>
      <c r="B22" s="127">
        <f t="shared" ref="B22:K22" si="9">IF(ISERROR(B16),$B$12+1,RANK(B18,OFFSET($B18,0,0,1,$B$20)))</f>
        <v>2</v>
      </c>
      <c r="C22" s="127">
        <f t="shared" si="9"/>
        <v>4</v>
      </c>
      <c r="D22" s="127">
        <f t="shared" si="9"/>
        <v>3</v>
      </c>
      <c r="E22" s="127">
        <f t="shared" si="9"/>
        <v>1</v>
      </c>
      <c r="F22" s="127">
        <f t="shared" si="9"/>
        <v>5</v>
      </c>
      <c r="G22" s="127">
        <f t="shared" si="9"/>
        <v>11</v>
      </c>
      <c r="H22" s="127">
        <f t="shared" si="9"/>
        <v>11</v>
      </c>
      <c r="I22" s="127">
        <f t="shared" si="9"/>
        <v>11</v>
      </c>
      <c r="J22" s="127">
        <f t="shared" si="9"/>
        <v>11</v>
      </c>
      <c r="K22" s="127">
        <f t="shared" si="9"/>
        <v>11</v>
      </c>
    </row>
    <row r="23" ht="12.75" customHeight="1">
      <c r="A23" s="126" t="s">
        <v>73</v>
      </c>
      <c r="B23" s="127">
        <f t="shared" ref="B23:K23" si="10">IF(ISERROR(B16),$B$12+1,RANK(B19,OFFSET($B19,0,0,1,$B$20)))</f>
        <v>4</v>
      </c>
      <c r="C23" s="127">
        <f t="shared" si="10"/>
        <v>5</v>
      </c>
      <c r="D23" s="127">
        <f t="shared" si="10"/>
        <v>3</v>
      </c>
      <c r="E23" s="127">
        <f t="shared" si="10"/>
        <v>1</v>
      </c>
      <c r="F23" s="127">
        <f t="shared" si="10"/>
        <v>2</v>
      </c>
      <c r="G23" s="127">
        <f t="shared" si="10"/>
        <v>11</v>
      </c>
      <c r="H23" s="127">
        <f t="shared" si="10"/>
        <v>11</v>
      </c>
      <c r="I23" s="127">
        <f t="shared" si="10"/>
        <v>11</v>
      </c>
      <c r="J23" s="127">
        <f t="shared" si="10"/>
        <v>11</v>
      </c>
      <c r="K23" s="127">
        <f t="shared" si="10"/>
        <v>11</v>
      </c>
    </row>
    <row r="24" ht="12.75" customHeight="1">
      <c r="A24" s="126" t="s">
        <v>74</v>
      </c>
      <c r="B24" s="127">
        <f t="shared" ref="B24:K24" si="11">IF(ISERROR(B16),$B$12+1,RANK(B19,OFFSET($B19,0,0,1,$B$20),-1))</f>
        <v>2</v>
      </c>
      <c r="C24" s="127">
        <f t="shared" si="11"/>
        <v>1</v>
      </c>
      <c r="D24" s="127">
        <f t="shared" si="11"/>
        <v>3</v>
      </c>
      <c r="E24" s="127">
        <f t="shared" si="11"/>
        <v>5</v>
      </c>
      <c r="F24" s="127">
        <f t="shared" si="11"/>
        <v>4</v>
      </c>
      <c r="G24" s="127">
        <f t="shared" si="11"/>
        <v>11</v>
      </c>
      <c r="H24" s="127">
        <f t="shared" si="11"/>
        <v>11</v>
      </c>
      <c r="I24" s="127">
        <f t="shared" si="11"/>
        <v>11</v>
      </c>
      <c r="J24" s="127">
        <f t="shared" si="11"/>
        <v>11</v>
      </c>
      <c r="K24" s="127">
        <f t="shared" si="11"/>
        <v>11</v>
      </c>
    </row>
    <row r="25" ht="12.75" customHeight="1"/>
    <row r="26" ht="12.75" customHeight="1">
      <c r="A26" s="119" t="s">
        <v>75</v>
      </c>
    </row>
    <row r="27" ht="12.75" customHeight="1">
      <c r="A27" s="117" t="s">
        <v>76</v>
      </c>
      <c r="B27" s="120">
        <v>1.0</v>
      </c>
      <c r="C27" s="120">
        <f t="shared" ref="C27:K27" si="12">B27+1</f>
        <v>2</v>
      </c>
      <c r="D27" s="120">
        <f t="shared" si="12"/>
        <v>3</v>
      </c>
      <c r="E27" s="120">
        <f t="shared" si="12"/>
        <v>4</v>
      </c>
      <c r="F27" s="120">
        <f t="shared" si="12"/>
        <v>5</v>
      </c>
      <c r="G27" s="120">
        <f t="shared" si="12"/>
        <v>6</v>
      </c>
      <c r="H27" s="120">
        <f t="shared" si="12"/>
        <v>7</v>
      </c>
      <c r="I27" s="120">
        <f t="shared" si="12"/>
        <v>8</v>
      </c>
      <c r="J27" s="120">
        <f t="shared" si="12"/>
        <v>9</v>
      </c>
      <c r="K27" s="120">
        <f t="shared" si="12"/>
        <v>10</v>
      </c>
    </row>
    <row r="28" ht="12.75" customHeight="1">
      <c r="A28" s="117" t="s">
        <v>66</v>
      </c>
      <c r="B28" s="120">
        <f t="shared" ref="B28:K28" si="13">MATCH(B27,$B$21:$K$21,0)</f>
        <v>2</v>
      </c>
      <c r="C28" s="120">
        <f t="shared" si="13"/>
        <v>1</v>
      </c>
      <c r="D28" s="120">
        <f t="shared" si="13"/>
        <v>5</v>
      </c>
      <c r="E28" s="120">
        <f t="shared" si="13"/>
        <v>3</v>
      </c>
      <c r="F28" s="120">
        <f t="shared" si="13"/>
        <v>4</v>
      </c>
      <c r="G28" s="120" t="str">
        <f t="shared" si="13"/>
        <v>#N/A</v>
      </c>
      <c r="H28" s="120" t="str">
        <f t="shared" si="13"/>
        <v>#N/A</v>
      </c>
      <c r="I28" s="120" t="str">
        <f t="shared" si="13"/>
        <v>#N/A</v>
      </c>
      <c r="J28" s="120" t="str">
        <f t="shared" si="13"/>
        <v>#N/A</v>
      </c>
      <c r="K28" s="120" t="str">
        <f t="shared" si="13"/>
        <v>#N/A</v>
      </c>
    </row>
    <row r="29" ht="12.75" customHeight="1">
      <c r="A29" s="117" t="s">
        <v>77</v>
      </c>
      <c r="B29" s="120">
        <f t="shared" ref="B29:K29" si="14">IF(ISERROR(B$16),$B$12+1,IF(NOT(ISERROR(B28)),B27,A29))</f>
        <v>1</v>
      </c>
      <c r="C29" s="120">
        <f t="shared" si="14"/>
        <v>2</v>
      </c>
      <c r="D29" s="120">
        <f t="shared" si="14"/>
        <v>3</v>
      </c>
      <c r="E29" s="120">
        <f t="shared" si="14"/>
        <v>4</v>
      </c>
      <c r="F29" s="120">
        <f t="shared" si="14"/>
        <v>5</v>
      </c>
      <c r="G29" s="120">
        <f t="shared" si="14"/>
        <v>11</v>
      </c>
      <c r="H29" s="120">
        <f t="shared" si="14"/>
        <v>11</v>
      </c>
      <c r="I29" s="120">
        <f t="shared" si="14"/>
        <v>11</v>
      </c>
      <c r="J29" s="120">
        <f t="shared" si="14"/>
        <v>11</v>
      </c>
      <c r="K29" s="120">
        <f t="shared" si="14"/>
        <v>11</v>
      </c>
    </row>
    <row r="30" ht="12.75" customHeight="1">
      <c r="A30" s="128" t="s">
        <v>78</v>
      </c>
      <c r="B30" s="129">
        <f>B28</f>
        <v>2</v>
      </c>
      <c r="C30" s="128">
        <f t="shared" ref="C30:K30" si="15">IF(NOT(ISERROR(C28)),C28,INDEX(OFFSET($B27,0,B30,1,COUNTA($B$7:$K$7)-B30),1,MATCH(C29,OFFSET($B21,0,B30,1,COUNTA($B$7:$K$7)-B30),0)))</f>
        <v>1</v>
      </c>
      <c r="D30" s="128">
        <f t="shared" si="15"/>
        <v>5</v>
      </c>
      <c r="E30" s="128">
        <f t="shared" si="15"/>
        <v>3</v>
      </c>
      <c r="F30" s="128">
        <f t="shared" si="15"/>
        <v>4</v>
      </c>
      <c r="G30" s="128" t="str">
        <f t="shared" si="15"/>
        <v>#N/A</v>
      </c>
      <c r="H30" s="128" t="str">
        <f t="shared" si="15"/>
        <v>#N/A</v>
      </c>
      <c r="I30" s="128" t="str">
        <f t="shared" si="15"/>
        <v>#N/A</v>
      </c>
      <c r="J30" s="128" t="str">
        <f t="shared" si="15"/>
        <v>#N/A</v>
      </c>
      <c r="K30" s="128" t="str">
        <f t="shared" si="15"/>
        <v>#N/A</v>
      </c>
    </row>
    <row r="31" ht="12.75" customHeight="1">
      <c r="A31" s="130" t="s">
        <v>79</v>
      </c>
      <c r="B31" s="130">
        <f t="shared" ref="B31:K31" si="16">INDEX($B$6:$K$6,1,INDEX($B$15:$K$15,1,B30))</f>
        <v>2</v>
      </c>
      <c r="C31" s="130">
        <f t="shared" si="16"/>
        <v>1</v>
      </c>
      <c r="D31" s="130">
        <f t="shared" si="16"/>
        <v>5</v>
      </c>
      <c r="E31" s="130">
        <f t="shared" si="16"/>
        <v>3</v>
      </c>
      <c r="F31" s="130">
        <f t="shared" si="16"/>
        <v>4</v>
      </c>
      <c r="G31" s="130" t="str">
        <f t="shared" si="16"/>
        <v>#N/A</v>
      </c>
      <c r="H31" s="130" t="str">
        <f t="shared" si="16"/>
        <v>#N/A</v>
      </c>
      <c r="I31" s="130" t="str">
        <f t="shared" si="16"/>
        <v>#N/A</v>
      </c>
      <c r="J31" s="130" t="str">
        <f t="shared" si="16"/>
        <v>#N/A</v>
      </c>
      <c r="K31" s="130" t="str">
        <f t="shared" si="16"/>
        <v>#N/A</v>
      </c>
    </row>
    <row r="32" ht="12.75" customHeight="1">
      <c r="A32" s="117" t="s">
        <v>80</v>
      </c>
      <c r="B32" s="117">
        <f t="shared" ref="B32:K32" si="17">INDEX($B$21:$K$21,1,B30)</f>
        <v>1</v>
      </c>
      <c r="C32" s="117">
        <f t="shared" si="17"/>
        <v>2</v>
      </c>
      <c r="D32" s="117">
        <f t="shared" si="17"/>
        <v>3</v>
      </c>
      <c r="E32" s="117">
        <f t="shared" si="17"/>
        <v>4</v>
      </c>
      <c r="F32" s="117">
        <f t="shared" si="17"/>
        <v>5</v>
      </c>
      <c r="G32" s="117" t="str">
        <f t="shared" si="17"/>
        <v>#N/A</v>
      </c>
      <c r="H32" s="117" t="str">
        <f t="shared" si="17"/>
        <v>#N/A</v>
      </c>
      <c r="I32" s="117" t="str">
        <f t="shared" si="17"/>
        <v>#N/A</v>
      </c>
      <c r="J32" s="117" t="str">
        <f t="shared" si="17"/>
        <v>#N/A</v>
      </c>
      <c r="K32" s="117" t="str">
        <f t="shared" si="17"/>
        <v>#N/A</v>
      </c>
    </row>
    <row r="33" ht="12.75" customHeight="1">
      <c r="A33" s="117" t="s">
        <v>81</v>
      </c>
      <c r="B33" s="117">
        <f t="shared" ref="B33:K33" si="18">COUNTIF($B$32:$K$32,B32)</f>
        <v>1</v>
      </c>
      <c r="C33" s="117">
        <f t="shared" si="18"/>
        <v>1</v>
      </c>
      <c r="D33" s="117">
        <f t="shared" si="18"/>
        <v>1</v>
      </c>
      <c r="E33" s="117">
        <f t="shared" si="18"/>
        <v>1</v>
      </c>
      <c r="F33" s="117">
        <f t="shared" si="18"/>
        <v>1</v>
      </c>
      <c r="G33" s="117">
        <f t="shared" si="18"/>
        <v>5</v>
      </c>
      <c r="H33" s="117">
        <f t="shared" si="18"/>
        <v>5</v>
      </c>
      <c r="I33" s="117">
        <f t="shared" si="18"/>
        <v>5</v>
      </c>
      <c r="J33" s="117">
        <f t="shared" si="18"/>
        <v>5</v>
      </c>
      <c r="K33" s="117">
        <f t="shared" si="18"/>
        <v>5</v>
      </c>
    </row>
    <row r="34" ht="12.75" customHeight="1">
      <c r="A34" s="117" t="s">
        <v>82</v>
      </c>
      <c r="B34" s="117">
        <f t="shared" ref="B34:K34" si="19">IF(A32=B32,"dup",B32)</f>
        <v>1</v>
      </c>
      <c r="C34" s="117">
        <f t="shared" si="19"/>
        <v>2</v>
      </c>
      <c r="D34" s="117">
        <f t="shared" si="19"/>
        <v>3</v>
      </c>
      <c r="E34" s="117">
        <f t="shared" si="19"/>
        <v>4</v>
      </c>
      <c r="F34" s="117">
        <f t="shared" si="19"/>
        <v>5</v>
      </c>
      <c r="G34" s="117" t="str">
        <f t="shared" si="19"/>
        <v>#N/A</v>
      </c>
      <c r="H34" s="117" t="str">
        <f t="shared" si="19"/>
        <v>#N/A</v>
      </c>
      <c r="I34" s="117" t="str">
        <f t="shared" si="19"/>
        <v>#N/A</v>
      </c>
      <c r="J34" s="117" t="str">
        <f t="shared" si="19"/>
        <v>#N/A</v>
      </c>
      <c r="K34" s="117" t="str">
        <f t="shared" si="19"/>
        <v>#N/A</v>
      </c>
    </row>
    <row r="35" ht="12.75" customHeight="1">
      <c r="A35" s="117" t="s">
        <v>83</v>
      </c>
      <c r="B35" s="117">
        <f t="shared" ref="B35:K35" si="20">IF(B34&lt;&gt;"dup",0,A35-1)</f>
        <v>0</v>
      </c>
      <c r="C35" s="117">
        <f t="shared" si="20"/>
        <v>0</v>
      </c>
      <c r="D35" s="117">
        <f t="shared" si="20"/>
        <v>0</v>
      </c>
      <c r="E35" s="117">
        <f t="shared" si="20"/>
        <v>0</v>
      </c>
      <c r="F35" s="117">
        <f t="shared" si="20"/>
        <v>0</v>
      </c>
      <c r="G35" s="117" t="str">
        <f t="shared" si="20"/>
        <v>#N/A</v>
      </c>
      <c r="H35" s="117" t="str">
        <f t="shared" si="20"/>
        <v>#N/A</v>
      </c>
      <c r="I35" s="117" t="str">
        <f t="shared" si="20"/>
        <v>#N/A</v>
      </c>
      <c r="J35" s="117" t="str">
        <f t="shared" si="20"/>
        <v>#N/A</v>
      </c>
      <c r="K35" s="117" t="str">
        <f t="shared" si="20"/>
        <v>#N/A</v>
      </c>
    </row>
    <row r="36" ht="12.75" customHeight="1">
      <c r="A36" s="117" t="s">
        <v>67</v>
      </c>
      <c r="B36" s="131">
        <f t="shared" ref="B36:K36" si="21">INDEX($B$9:$K$9,1,B30)</f>
        <v>0.0981</v>
      </c>
      <c r="C36" s="131">
        <f t="shared" si="21"/>
        <v>0.13</v>
      </c>
      <c r="D36" s="131">
        <f t="shared" si="21"/>
        <v>0.04</v>
      </c>
      <c r="E36" s="131">
        <f t="shared" si="21"/>
        <v>0.12</v>
      </c>
      <c r="F36" s="131">
        <f t="shared" si="21"/>
        <v>0.135</v>
      </c>
      <c r="G36" s="131" t="str">
        <f t="shared" si="21"/>
        <v>#N/A</v>
      </c>
      <c r="H36" s="131" t="str">
        <f t="shared" si="21"/>
        <v>#N/A</v>
      </c>
      <c r="I36" s="131" t="str">
        <f t="shared" si="21"/>
        <v>#N/A</v>
      </c>
      <c r="J36" s="131" t="str">
        <f t="shared" si="21"/>
        <v>#N/A</v>
      </c>
      <c r="K36" s="131" t="str">
        <f t="shared" si="21"/>
        <v>#N/A</v>
      </c>
    </row>
    <row r="37" ht="12.75" customHeight="1">
      <c r="A37" s="117" t="s">
        <v>84</v>
      </c>
      <c r="B37" s="117">
        <f t="shared" ref="B37:K37" si="22">IF(B33=1,1,RANK(B36,OFFSET(OFFSET(B36,0,B35,1,1),0,0,1,B33)))</f>
        <v>1</v>
      </c>
      <c r="C37" s="117">
        <f t="shared" si="22"/>
        <v>1</v>
      </c>
      <c r="D37" s="117">
        <f t="shared" si="22"/>
        <v>1</v>
      </c>
      <c r="E37" s="117">
        <f t="shared" si="22"/>
        <v>1</v>
      </c>
      <c r="F37" s="117">
        <f t="shared" si="22"/>
        <v>1</v>
      </c>
      <c r="G37" s="117" t="str">
        <f t="shared" si="22"/>
        <v>#N/A</v>
      </c>
      <c r="H37" s="117" t="str">
        <f t="shared" si="22"/>
        <v>#N/A</v>
      </c>
      <c r="I37" s="117" t="str">
        <f t="shared" si="22"/>
        <v>#N/A</v>
      </c>
      <c r="J37" s="117" t="str">
        <f t="shared" si="22"/>
        <v>#N/A</v>
      </c>
      <c r="K37" s="117" t="str">
        <f t="shared" si="22"/>
        <v>#N/A</v>
      </c>
    </row>
    <row r="38" ht="12.75" customHeight="1">
      <c r="A38" s="117" t="s">
        <v>85</v>
      </c>
      <c r="B38" s="117">
        <f t="shared" ref="B38:K38" si="23">IF(B34&lt;&gt;"dup",MATCH(1,OFFSET(OFFSET(B37,0,B35,1,1),0,0,1,B33),0))</f>
        <v>1</v>
      </c>
      <c r="C38" s="117">
        <f t="shared" si="23"/>
        <v>1</v>
      </c>
      <c r="D38" s="117">
        <f t="shared" si="23"/>
        <v>1</v>
      </c>
      <c r="E38" s="117">
        <f t="shared" si="23"/>
        <v>1</v>
      </c>
      <c r="F38" s="117">
        <f t="shared" si="23"/>
        <v>1</v>
      </c>
      <c r="G38" s="117" t="str">
        <f t="shared" si="23"/>
        <v>#N/A</v>
      </c>
      <c r="H38" s="117" t="str">
        <f t="shared" si="23"/>
        <v>#N/A</v>
      </c>
      <c r="I38" s="117" t="str">
        <f t="shared" si="23"/>
        <v>#N/A</v>
      </c>
      <c r="J38" s="117" t="str">
        <f t="shared" si="23"/>
        <v>#N/A</v>
      </c>
      <c r="K38" s="117" t="str">
        <f t="shared" si="23"/>
        <v>#N/A</v>
      </c>
    </row>
    <row r="39" ht="12.75" customHeight="1">
      <c r="B39" s="117"/>
    </row>
    <row r="40" ht="12.75" customHeight="1">
      <c r="B40" s="117"/>
    </row>
    <row r="41" ht="12.75" customHeight="1">
      <c r="A41" s="119" t="s">
        <v>86</v>
      </c>
    </row>
    <row r="42" ht="12.75" customHeight="1">
      <c r="A42" s="117" t="s">
        <v>76</v>
      </c>
      <c r="B42" s="120">
        <v>1.0</v>
      </c>
      <c r="C42" s="120">
        <f t="shared" ref="C42:K42" si="24">B42+1</f>
        <v>2</v>
      </c>
      <c r="D42" s="120">
        <f t="shared" si="24"/>
        <v>3</v>
      </c>
      <c r="E42" s="120">
        <f t="shared" si="24"/>
        <v>4</v>
      </c>
      <c r="F42" s="120">
        <f t="shared" si="24"/>
        <v>5</v>
      </c>
      <c r="G42" s="120">
        <f t="shared" si="24"/>
        <v>6</v>
      </c>
      <c r="H42" s="120">
        <f t="shared" si="24"/>
        <v>7</v>
      </c>
      <c r="I42" s="120">
        <f t="shared" si="24"/>
        <v>8</v>
      </c>
      <c r="J42" s="120">
        <f t="shared" si="24"/>
        <v>9</v>
      </c>
      <c r="K42" s="120">
        <f t="shared" si="24"/>
        <v>10</v>
      </c>
    </row>
    <row r="43" ht="12.75" customHeight="1">
      <c r="A43" s="117" t="s">
        <v>87</v>
      </c>
      <c r="B43" s="120">
        <f t="shared" ref="B43:K43" si="25">MATCH(B42,$B$22:$K$22,0)</f>
        <v>4</v>
      </c>
      <c r="C43" s="120">
        <f t="shared" si="25"/>
        <v>1</v>
      </c>
      <c r="D43" s="120">
        <f t="shared" si="25"/>
        <v>3</v>
      </c>
      <c r="E43" s="120">
        <f t="shared" si="25"/>
        <v>2</v>
      </c>
      <c r="F43" s="120">
        <f t="shared" si="25"/>
        <v>5</v>
      </c>
      <c r="G43" s="120" t="str">
        <f t="shared" si="25"/>
        <v>#N/A</v>
      </c>
      <c r="H43" s="120" t="str">
        <f t="shared" si="25"/>
        <v>#N/A</v>
      </c>
      <c r="I43" s="120" t="str">
        <f t="shared" si="25"/>
        <v>#N/A</v>
      </c>
      <c r="J43" s="120" t="str">
        <f t="shared" si="25"/>
        <v>#N/A</v>
      </c>
      <c r="K43" s="120" t="str">
        <f t="shared" si="25"/>
        <v>#N/A</v>
      </c>
    </row>
    <row r="44" ht="12.75" customHeight="1">
      <c r="A44" s="117" t="s">
        <v>77</v>
      </c>
      <c r="B44" s="120">
        <f t="shared" ref="B44:K44" si="26">IF(ISERROR(B$16),$B$12+1,IF(NOT(ISERROR(B43)),B42,A44))</f>
        <v>1</v>
      </c>
      <c r="C44" s="120">
        <f t="shared" si="26"/>
        <v>2</v>
      </c>
      <c r="D44" s="120">
        <f t="shared" si="26"/>
        <v>3</v>
      </c>
      <c r="E44" s="120">
        <f t="shared" si="26"/>
        <v>4</v>
      </c>
      <c r="F44" s="120">
        <f t="shared" si="26"/>
        <v>5</v>
      </c>
      <c r="G44" s="120">
        <f t="shared" si="26"/>
        <v>11</v>
      </c>
      <c r="H44" s="120">
        <f t="shared" si="26"/>
        <v>11</v>
      </c>
      <c r="I44" s="120">
        <f t="shared" si="26"/>
        <v>11</v>
      </c>
      <c r="J44" s="120">
        <f t="shared" si="26"/>
        <v>11</v>
      </c>
      <c r="K44" s="120">
        <f t="shared" si="26"/>
        <v>11</v>
      </c>
    </row>
    <row r="45" ht="12.75" customHeight="1">
      <c r="A45" s="128" t="s">
        <v>78</v>
      </c>
      <c r="B45" s="129">
        <f>B43</f>
        <v>4</v>
      </c>
      <c r="C45" s="128">
        <f t="shared" ref="C45:K45" si="27">IF(NOT(ISERROR(C43)),C43,INDEX(OFFSET($B42,0,B45,1,COUNTA($B$7:$K$7)-B45),1,MATCH(C44,OFFSET($B22,0,B45,1,COUNTA($B$7:$K$7)-B45),0)))</f>
        <v>1</v>
      </c>
      <c r="D45" s="128">
        <f t="shared" si="27"/>
        <v>3</v>
      </c>
      <c r="E45" s="128">
        <f t="shared" si="27"/>
        <v>2</v>
      </c>
      <c r="F45" s="128">
        <f t="shared" si="27"/>
        <v>5</v>
      </c>
      <c r="G45" s="128" t="str">
        <f t="shared" si="27"/>
        <v>#VALUE!</v>
      </c>
      <c r="H45" s="128" t="str">
        <f t="shared" si="27"/>
        <v>#VALUE!</v>
      </c>
      <c r="I45" s="128" t="str">
        <f t="shared" si="27"/>
        <v>#VALUE!</v>
      </c>
      <c r="J45" s="128" t="str">
        <f t="shared" si="27"/>
        <v>#VALUE!</v>
      </c>
      <c r="K45" s="128" t="str">
        <f t="shared" si="27"/>
        <v>#VALUE!</v>
      </c>
    </row>
    <row r="46" ht="12.75" customHeight="1">
      <c r="A46" s="130" t="s">
        <v>79</v>
      </c>
      <c r="B46" s="132">
        <f t="shared" ref="B46:K46" si="28">INDEX($B$6:$K$6,1,INDEX($B$15:$K$15,1,B45))</f>
        <v>4</v>
      </c>
      <c r="C46" s="132">
        <f t="shared" si="28"/>
        <v>1</v>
      </c>
      <c r="D46" s="132">
        <f t="shared" si="28"/>
        <v>3</v>
      </c>
      <c r="E46" s="132">
        <f t="shared" si="28"/>
        <v>2</v>
      </c>
      <c r="F46" s="132">
        <f t="shared" si="28"/>
        <v>5</v>
      </c>
      <c r="G46" s="132" t="str">
        <f t="shared" si="28"/>
        <v>#VALUE!</v>
      </c>
      <c r="H46" s="132" t="str">
        <f t="shared" si="28"/>
        <v>#VALUE!</v>
      </c>
      <c r="I46" s="132" t="str">
        <f t="shared" si="28"/>
        <v>#VALUE!</v>
      </c>
      <c r="J46" s="132" t="str">
        <f t="shared" si="28"/>
        <v>#VALUE!</v>
      </c>
      <c r="K46" s="132" t="str">
        <f t="shared" si="28"/>
        <v>#VALUE!</v>
      </c>
    </row>
    <row r="47" ht="12.75" customHeight="1"/>
    <row r="48" ht="12.75" customHeight="1"/>
    <row r="49" ht="12.75" customHeight="1">
      <c r="A49" s="119" t="s">
        <v>21</v>
      </c>
    </row>
    <row r="50" ht="12.75" customHeight="1">
      <c r="A50" s="117" t="s">
        <v>76</v>
      </c>
      <c r="B50" s="120">
        <v>1.0</v>
      </c>
      <c r="C50" s="120">
        <f t="shared" ref="C50:K50" si="29">B50+1</f>
        <v>2</v>
      </c>
      <c r="D50" s="120">
        <f t="shared" si="29"/>
        <v>3</v>
      </c>
      <c r="E50" s="120">
        <f t="shared" si="29"/>
        <v>4</v>
      </c>
      <c r="F50" s="120">
        <f t="shared" si="29"/>
        <v>5</v>
      </c>
      <c r="G50" s="120">
        <f t="shared" si="29"/>
        <v>6</v>
      </c>
      <c r="H50" s="120">
        <f t="shared" si="29"/>
        <v>7</v>
      </c>
      <c r="I50" s="120">
        <f t="shared" si="29"/>
        <v>8</v>
      </c>
      <c r="J50" s="120">
        <f t="shared" si="29"/>
        <v>9</v>
      </c>
      <c r="K50" s="120">
        <f t="shared" si="29"/>
        <v>10</v>
      </c>
    </row>
    <row r="51" ht="12.75" customHeight="1">
      <c r="A51" s="117" t="s">
        <v>87</v>
      </c>
      <c r="B51" s="120">
        <f t="shared" ref="B51:K51" si="30">MATCH(B50,$B$23:$K$23,0)</f>
        <v>4</v>
      </c>
      <c r="C51" s="120">
        <f t="shared" si="30"/>
        <v>5</v>
      </c>
      <c r="D51" s="120">
        <f t="shared" si="30"/>
        <v>3</v>
      </c>
      <c r="E51" s="120">
        <f t="shared" si="30"/>
        <v>1</v>
      </c>
      <c r="F51" s="120">
        <f t="shared" si="30"/>
        <v>2</v>
      </c>
      <c r="G51" s="120" t="str">
        <f t="shared" si="30"/>
        <v>#N/A</v>
      </c>
      <c r="H51" s="120" t="str">
        <f t="shared" si="30"/>
        <v>#N/A</v>
      </c>
      <c r="I51" s="120" t="str">
        <f t="shared" si="30"/>
        <v>#N/A</v>
      </c>
      <c r="J51" s="120" t="str">
        <f t="shared" si="30"/>
        <v>#N/A</v>
      </c>
      <c r="K51" s="120" t="str">
        <f t="shared" si="30"/>
        <v>#N/A</v>
      </c>
    </row>
    <row r="52" ht="12.75" customHeight="1">
      <c r="A52" s="117" t="s">
        <v>77</v>
      </c>
      <c r="B52" s="120">
        <f t="shared" ref="B52:K52" si="31">IF(ISERROR(B$16),$B$12+1,IF(NOT(ISERROR(B51)),B50,A52))</f>
        <v>1</v>
      </c>
      <c r="C52" s="120">
        <f t="shared" si="31"/>
        <v>2</v>
      </c>
      <c r="D52" s="120">
        <f t="shared" si="31"/>
        <v>3</v>
      </c>
      <c r="E52" s="120">
        <f t="shared" si="31"/>
        <v>4</v>
      </c>
      <c r="F52" s="120">
        <f t="shared" si="31"/>
        <v>5</v>
      </c>
      <c r="G52" s="120">
        <f t="shared" si="31"/>
        <v>11</v>
      </c>
      <c r="H52" s="120">
        <f t="shared" si="31"/>
        <v>11</v>
      </c>
      <c r="I52" s="120">
        <f t="shared" si="31"/>
        <v>11</v>
      </c>
      <c r="J52" s="120">
        <f t="shared" si="31"/>
        <v>11</v>
      </c>
      <c r="K52" s="120">
        <f t="shared" si="31"/>
        <v>11</v>
      </c>
    </row>
    <row r="53" ht="12.75" customHeight="1">
      <c r="A53" s="128" t="s">
        <v>78</v>
      </c>
      <c r="B53" s="129">
        <f>B51</f>
        <v>4</v>
      </c>
      <c r="C53" s="128">
        <f t="shared" ref="C53:K53" si="32">IF(NOT(ISERROR(C51)),C51,INDEX(OFFSET($B50,0,B53,1,COUNTA($B$7:$K$7)-B53),1,MATCH(C52,OFFSET($B23,0,B53,1,COUNTA($B$7:$K$7)-B53),0)))</f>
        <v>5</v>
      </c>
      <c r="D53" s="128">
        <f t="shared" si="32"/>
        <v>3</v>
      </c>
      <c r="E53" s="128">
        <f t="shared" si="32"/>
        <v>1</v>
      </c>
      <c r="F53" s="128">
        <f t="shared" si="32"/>
        <v>2</v>
      </c>
      <c r="G53" s="128" t="str">
        <f t="shared" si="32"/>
        <v>#N/A</v>
      </c>
      <c r="H53" s="128" t="str">
        <f t="shared" si="32"/>
        <v>#N/A</v>
      </c>
      <c r="I53" s="128" t="str">
        <f t="shared" si="32"/>
        <v>#N/A</v>
      </c>
      <c r="J53" s="128" t="str">
        <f t="shared" si="32"/>
        <v>#N/A</v>
      </c>
      <c r="K53" s="128" t="str">
        <f t="shared" si="32"/>
        <v>#N/A</v>
      </c>
    </row>
    <row r="54" ht="12.75" customHeight="1">
      <c r="A54" s="130" t="s">
        <v>79</v>
      </c>
      <c r="B54" s="132">
        <f t="shared" ref="B54:K54" si="33">INDEX($B$6:$K$6,1,INDEX($B$15:$K$15,1,B53))</f>
        <v>4</v>
      </c>
      <c r="C54" s="132">
        <f t="shared" si="33"/>
        <v>5</v>
      </c>
      <c r="D54" s="132">
        <f t="shared" si="33"/>
        <v>3</v>
      </c>
      <c r="E54" s="132">
        <f t="shared" si="33"/>
        <v>1</v>
      </c>
      <c r="F54" s="132">
        <f t="shared" si="33"/>
        <v>2</v>
      </c>
      <c r="G54" s="132" t="str">
        <f t="shared" si="33"/>
        <v>#N/A</v>
      </c>
      <c r="H54" s="132" t="str">
        <f t="shared" si="33"/>
        <v>#N/A</v>
      </c>
      <c r="I54" s="132" t="str">
        <f t="shared" si="33"/>
        <v>#N/A</v>
      </c>
      <c r="J54" s="132" t="str">
        <f t="shared" si="33"/>
        <v>#N/A</v>
      </c>
      <c r="K54" s="132" t="str">
        <f t="shared" si="33"/>
        <v>#N/A</v>
      </c>
    </row>
    <row r="55" ht="12.75" customHeight="1"/>
    <row r="56" ht="12.75" customHeight="1">
      <c r="A56" s="119" t="s">
        <v>23</v>
      </c>
    </row>
    <row r="57" ht="12.75" customHeight="1">
      <c r="A57" s="117" t="s">
        <v>76</v>
      </c>
      <c r="B57" s="120">
        <v>1.0</v>
      </c>
      <c r="C57" s="120">
        <f t="shared" ref="C57:K57" si="34">B57+1</f>
        <v>2</v>
      </c>
      <c r="D57" s="120">
        <f t="shared" si="34"/>
        <v>3</v>
      </c>
      <c r="E57" s="120">
        <f t="shared" si="34"/>
        <v>4</v>
      </c>
      <c r="F57" s="120">
        <f t="shared" si="34"/>
        <v>5</v>
      </c>
      <c r="G57" s="120">
        <f t="shared" si="34"/>
        <v>6</v>
      </c>
      <c r="H57" s="120">
        <f t="shared" si="34"/>
        <v>7</v>
      </c>
      <c r="I57" s="120">
        <f t="shared" si="34"/>
        <v>8</v>
      </c>
      <c r="J57" s="120">
        <f t="shared" si="34"/>
        <v>9</v>
      </c>
      <c r="K57" s="120">
        <f t="shared" si="34"/>
        <v>10</v>
      </c>
    </row>
    <row r="58" ht="12.75" customHeight="1">
      <c r="A58" s="117" t="s">
        <v>87</v>
      </c>
      <c r="B58" s="120">
        <f t="shared" ref="B58:K58" si="35">MATCH(B57,$B$24:$K$24,0)</f>
        <v>2</v>
      </c>
      <c r="C58" s="120">
        <f t="shared" si="35"/>
        <v>1</v>
      </c>
      <c r="D58" s="120">
        <f t="shared" si="35"/>
        <v>3</v>
      </c>
      <c r="E58" s="120">
        <f t="shared" si="35"/>
        <v>5</v>
      </c>
      <c r="F58" s="120">
        <f t="shared" si="35"/>
        <v>4</v>
      </c>
      <c r="G58" s="120" t="str">
        <f t="shared" si="35"/>
        <v>#N/A</v>
      </c>
      <c r="H58" s="120" t="str">
        <f t="shared" si="35"/>
        <v>#N/A</v>
      </c>
      <c r="I58" s="120" t="str">
        <f t="shared" si="35"/>
        <v>#N/A</v>
      </c>
      <c r="J58" s="120" t="str">
        <f t="shared" si="35"/>
        <v>#N/A</v>
      </c>
      <c r="K58" s="120" t="str">
        <f t="shared" si="35"/>
        <v>#N/A</v>
      </c>
    </row>
    <row r="59" ht="12.75" customHeight="1">
      <c r="A59" s="117" t="s">
        <v>77</v>
      </c>
      <c r="B59" s="120">
        <f t="shared" ref="B59:K59" si="36">IF(ISERROR(B$16),$B$12+1,IF(NOT(ISERROR(B58)),B57,A59))</f>
        <v>1</v>
      </c>
      <c r="C59" s="120">
        <f t="shared" si="36"/>
        <v>2</v>
      </c>
      <c r="D59" s="120">
        <f t="shared" si="36"/>
        <v>3</v>
      </c>
      <c r="E59" s="120">
        <f t="shared" si="36"/>
        <v>4</v>
      </c>
      <c r="F59" s="120">
        <f t="shared" si="36"/>
        <v>5</v>
      </c>
      <c r="G59" s="120">
        <f t="shared" si="36"/>
        <v>11</v>
      </c>
      <c r="H59" s="120">
        <f t="shared" si="36"/>
        <v>11</v>
      </c>
      <c r="I59" s="120">
        <f t="shared" si="36"/>
        <v>11</v>
      </c>
      <c r="J59" s="120">
        <f t="shared" si="36"/>
        <v>11</v>
      </c>
      <c r="K59" s="120">
        <f t="shared" si="36"/>
        <v>11</v>
      </c>
    </row>
    <row r="60" ht="12.75" customHeight="1">
      <c r="A60" s="128" t="s">
        <v>78</v>
      </c>
      <c r="B60" s="129">
        <f>B58</f>
        <v>2</v>
      </c>
      <c r="C60" s="128">
        <f t="shared" ref="C60:K60" si="37">IF(NOT(ISERROR(C58)),C58,INDEX(OFFSET($B57,0,B60,1,COUNTA($B$7:$K$7)-B60),1,MATCH(C59,OFFSET($B24,0,B60,1,COUNTA($B$7:$K$7)-B60),0)))</f>
        <v>1</v>
      </c>
      <c r="D60" s="128">
        <f t="shared" si="37"/>
        <v>3</v>
      </c>
      <c r="E60" s="128">
        <f t="shared" si="37"/>
        <v>5</v>
      </c>
      <c r="F60" s="128">
        <f t="shared" si="37"/>
        <v>4</v>
      </c>
      <c r="G60" s="128" t="str">
        <f t="shared" si="37"/>
        <v>#N/A</v>
      </c>
      <c r="H60" s="128" t="str">
        <f t="shared" si="37"/>
        <v>#N/A</v>
      </c>
      <c r="I60" s="128" t="str">
        <f t="shared" si="37"/>
        <v>#N/A</v>
      </c>
      <c r="J60" s="128" t="str">
        <f t="shared" si="37"/>
        <v>#N/A</v>
      </c>
      <c r="K60" s="128" t="str">
        <f t="shared" si="37"/>
        <v>#N/A</v>
      </c>
    </row>
    <row r="61" ht="12.75" customHeight="1">
      <c r="A61" s="130" t="s">
        <v>79</v>
      </c>
      <c r="B61" s="132">
        <f t="shared" ref="B61:K61" si="38">INDEX($B$6:$K$6,1,INDEX($B$15:$K$15,1,B60))</f>
        <v>2</v>
      </c>
      <c r="C61" s="132">
        <f t="shared" si="38"/>
        <v>1</v>
      </c>
      <c r="D61" s="132">
        <f t="shared" si="38"/>
        <v>3</v>
      </c>
      <c r="E61" s="132">
        <f t="shared" si="38"/>
        <v>5</v>
      </c>
      <c r="F61" s="132">
        <f t="shared" si="38"/>
        <v>4</v>
      </c>
      <c r="G61" s="132" t="str">
        <f t="shared" si="38"/>
        <v>#N/A</v>
      </c>
      <c r="H61" s="132" t="str">
        <f t="shared" si="38"/>
        <v>#N/A</v>
      </c>
      <c r="I61" s="132" t="str">
        <f t="shared" si="38"/>
        <v>#N/A</v>
      </c>
      <c r="J61" s="132" t="str">
        <f t="shared" si="38"/>
        <v>#N/A</v>
      </c>
      <c r="K61" s="132" t="str">
        <f t="shared" si="38"/>
        <v>#N/A</v>
      </c>
    </row>
    <row r="62" ht="12.75" customHeight="1"/>
    <row r="63" ht="12.75" customHeight="1"/>
    <row r="64" ht="12.75" customHeight="1"/>
    <row r="65" ht="12.75" customHeight="1"/>
    <row r="66" ht="12.75" customHeight="1">
      <c r="A66" s="133" t="s">
        <v>88</v>
      </c>
      <c r="B66" s="134">
        <f>IF(strategy=1,B31,IF(strategy=2,B46,IF(strategy=5,B54,IF(strategy=6,B61,B15))))</f>
        <v>2</v>
      </c>
      <c r="C66" s="134">
        <f>IF(strategy=1,C31,IF(strategy=2,C46,IF(strategy=5,C54,IF(strategy=6,C61,C15))))</f>
        <v>1</v>
      </c>
      <c r="D66" s="134">
        <f>IF(strategy=1,D31,IF(strategy=2,D46,IF(strategy=5,D54,IF(strategy=6,D61,D15))))</f>
        <v>5</v>
      </c>
      <c r="E66" s="134">
        <f>IF(strategy=1,E31,IF(strategy=2,E46,IF(strategy=5,E54,IF(strategy=6,E61,E15))))</f>
        <v>3</v>
      </c>
      <c r="F66" s="134">
        <f>IF(strategy=1,F31,IF(strategy=2,F46,IF(strategy=5,F54,IF(strategy=6,F61,F15))))</f>
        <v>4</v>
      </c>
      <c r="G66" s="134" t="str">
        <f>IF(strategy=1,G31,IF(strategy=2,G46,IF(strategy=5,G54,IF(strategy=6,G61,G15))))</f>
        <v>#N/A</v>
      </c>
      <c r="H66" s="134" t="str">
        <f>IF(strategy=1,H31,IF(strategy=2,H46,IF(strategy=5,H54,IF(strategy=6,H61,H15))))</f>
        <v>#N/A</v>
      </c>
      <c r="I66" s="134" t="str">
        <f>IF(strategy=1,I31,IF(strategy=2,I46,IF(strategy=5,I54,IF(strategy=6,I61,I15))))</f>
        <v>#N/A</v>
      </c>
      <c r="J66" s="134" t="str">
        <f>IF(strategy=1,J31,IF(strategy=2,J46,IF(strategy=5,J54,IF(strategy=6,J61,J15))))</f>
        <v>#N/A</v>
      </c>
      <c r="K66" s="134" t="str">
        <f>IF(strategy=1,K31,IF(strategy=2,K46,IF(strategy=5,K54,IF(strategy=6,K61,K15))))</f>
        <v>#N/A</v>
      </c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" footer="0.0" header="0.0" left="0.75" right="0.75" top="1.0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2007-07-15T01:09:33Z</dcterms:created>
  <dc:creator>Vertex42.com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2007-2019 Vertex42 LLC</vt:lpwstr>
  </property>
  <property fmtid="{D5CDD505-2E9C-101B-9397-08002B2CF9AE}" pid="3" name="Version">
    <vt:lpwstr>1.3.3</vt:lpwstr>
  </property>
  <property fmtid="{D5CDD505-2E9C-101B-9397-08002B2CF9AE}" pid="4" name="Source">
    <vt:lpwstr>https://www.vertex42.com/Calculators/debt-reduction-calculator.html</vt:lpwstr>
  </property>
</Properties>
</file>