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editCardPayoff" sheetId="1" r:id="rId4"/>
  </sheets>
  <definedNames>
    <definedName name="valuevx">42.314159</definedName>
    <definedName name="vertex42_copyright">"© 2008-2019 Vertex42 LLC"</definedName>
    <definedName name="vertex42_id">"credit-card-payoff-calculator.xlsx"</definedName>
    <definedName name="vertex42_title">"Credit Card Payoff Calculator"</definedName>
  </definedNames>
  <calcPr/>
  <extLst>
    <ext uri="GoogleSheetsCustomDataVersion2">
      <go:sheetsCustomData xmlns:go="http://customooxmlschemas.google.com/" r:id="rId5" roundtripDataChecksum="Qrzo7H1MxV+KMsPVpS9/yuZ73hczb2gYVEU53Sat+W4="/>
    </ext>
  </extLst>
</workbook>
</file>

<file path=xl/sharedStrings.xml><?xml version="1.0" encoding="utf-8"?>
<sst xmlns="http://schemas.openxmlformats.org/spreadsheetml/2006/main" count="22" uniqueCount="20">
  <si>
    <t>Credit Card Payoff Calculator</t>
  </si>
  <si>
    <t>https://www.finder.ac.id/</t>
  </si>
  <si>
    <t>Credit Card Info</t>
  </si>
  <si>
    <t>Months</t>
  </si>
  <si>
    <t>Payment</t>
  </si>
  <si>
    <t>Interest</t>
  </si>
  <si>
    <t>Current Balance</t>
  </si>
  <si>
    <t>Interest Rate</t>
  </si>
  <si>
    <t>Interest-Only Payment</t>
  </si>
  <si>
    <t>A. Calculate Months to Payoff</t>
  </si>
  <si>
    <t>Monthly Payment</t>
  </si>
  <si>
    <t>(Needs to be greater than the interest-only payment)</t>
  </si>
  <si>
    <t>Months to Payoff</t>
  </si>
  <si>
    <t>Total Interest</t>
  </si>
  <si>
    <t>B. Calculate Monthly Payment</t>
  </si>
  <si>
    <t>Payoff Goal (Months)</t>
  </si>
  <si>
    <r>
      <rPr>
        <rFont val="Poppins"/>
        <b/>
        <color rgb="FF666666"/>
        <sz val="8.0"/>
      </rPr>
      <t>Caution:</t>
    </r>
    <r>
      <rPr>
        <rFont val="Poppins"/>
        <b val="0"/>
        <color rgb="FF666666"/>
        <sz val="8.0"/>
      </rPr>
      <t xml:space="preserve"> Results are only estimates. Interest rates may vary, values may be</t>
    </r>
  </si>
  <si>
    <t>off due to rounding, and the calculator does not take into account late fees,</t>
  </si>
  <si>
    <t>[42]</t>
  </si>
  <si>
    <t>cash advances, or additional charges to the account.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</si>
</sst>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_);_(&quot;$&quot;* \(#,##0\);_(&quot;$&quot;* &quot;-&quot;??_);_(@_)"/>
    <numFmt numFmtId="165" formatCode="_(* #,##0.00_);_(* \(#,##0.00\);_(* &quot;-&quot;??_);_(@_)"/>
    <numFmt numFmtId="166" formatCode="&quot;$&quot;#,##0_);[Red]\(&quot;$&quot;#,##0\)"/>
    <numFmt numFmtId="167" formatCode="_(&quot;$&quot;* #,##0.00_);_(&quot;$&quot;* \(#,##0.00\);_(&quot;$&quot;* &quot;-&quot;??_);_(@_)"/>
  </numFmts>
  <fonts count="21">
    <font>
      <sz val="10.0"/>
      <color rgb="FF000000"/>
      <name val="Trebuchet MS"/>
      <scheme val="minor"/>
    </font>
    <font>
      <b/>
      <sz val="23.0"/>
      <color theme="0"/>
      <name val="Poppins"/>
    </font>
    <font>
      <sz val="23.0"/>
      <color theme="0"/>
      <name val="Poppins"/>
    </font>
    <font>
      <u/>
      <sz val="10.0"/>
      <color rgb="FF0000FF"/>
      <name val="Poppins"/>
    </font>
    <font>
      <u/>
      <sz val="10.0"/>
      <color rgb="FF0000FF"/>
      <name val="Poppins"/>
    </font>
    <font>
      <sz val="10.0"/>
      <color theme="1"/>
      <name val="Poppins"/>
    </font>
    <font>
      <sz val="8.0"/>
      <color theme="1"/>
      <name val="Poppins"/>
    </font>
    <font>
      <u/>
      <color rgb="FFFFFFFF"/>
      <name val="Poppins"/>
    </font>
    <font>
      <color theme="1"/>
      <name val="Poppins"/>
    </font>
    <font>
      <sz val="10.0"/>
      <color rgb="FF3B4E87"/>
      <name val="Poppins"/>
    </font>
    <font>
      <sz val="12.0"/>
      <color theme="1"/>
      <name val="Poppins"/>
    </font>
    <font>
      <b/>
      <sz val="12.0"/>
      <color rgb="FF000000"/>
      <name val="Poppins"/>
    </font>
    <font>
      <b/>
      <sz val="10.0"/>
      <color theme="1"/>
      <name val="Poppins"/>
    </font>
    <font>
      <b/>
      <sz val="12.0"/>
      <color theme="1"/>
      <name val="Poppins"/>
    </font>
    <font>
      <sz val="11.0"/>
      <color theme="1"/>
      <name val="Poppins"/>
    </font>
    <font>
      <sz val="9.0"/>
      <color theme="1"/>
      <name val="Poppins"/>
    </font>
    <font/>
    <font>
      <b/>
      <sz val="8.0"/>
      <color rgb="FF666666"/>
      <name val="Poppins"/>
    </font>
    <font>
      <sz val="8.0"/>
      <color rgb="FF666666"/>
      <name val="Poppins"/>
    </font>
    <font>
      <sz val="1.0"/>
      <color rgb="FFFFFFFF"/>
      <name val="Poppins"/>
    </font>
    <font>
      <sz val="10.0"/>
      <color rgb="FFFFFFFF"/>
      <name val="Poppins"/>
    </font>
  </fonts>
  <fills count="6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B7B7B7"/>
        <bgColor rgb="FFB7B7B7"/>
      </patternFill>
    </fill>
    <fill>
      <patternFill patternType="solid">
        <fgColor rgb="FFE1F1DD"/>
        <bgColor rgb="FFE1F1DD"/>
      </patternFill>
    </fill>
    <fill>
      <patternFill patternType="solid">
        <fgColor rgb="FFF4CCCC"/>
        <bgColor rgb="FFF4CCCC"/>
      </patternFill>
    </fill>
  </fills>
  <borders count="7">
    <border/>
    <border>
      <left/>
      <right/>
      <top/>
      <bottom/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0" fillId="2" fontId="2" numFmtId="0" xfId="0" applyAlignment="1" applyFont="1">
      <alignment horizontal="center" vertical="bottom"/>
    </xf>
    <xf borderId="0" fillId="0" fontId="2" numFmtId="0" xfId="0" applyFont="1"/>
    <xf borderId="0" fillId="2" fontId="3" numFmtId="0" xfId="0" applyAlignment="1" applyFont="1">
      <alignment horizontal="left"/>
    </xf>
    <xf borderId="0" fillId="2" fontId="4" numFmtId="0" xfId="0" applyFont="1"/>
    <xf borderId="0" fillId="2" fontId="5" numFmtId="0" xfId="0" applyFont="1"/>
    <xf borderId="0" fillId="2" fontId="6" numFmtId="0" xfId="0" applyAlignment="1" applyFont="1">
      <alignment horizontal="right"/>
    </xf>
    <xf borderId="0" fillId="2" fontId="7" numFmtId="0" xfId="0" applyAlignment="1" applyFont="1">
      <alignment horizontal="center"/>
    </xf>
    <xf borderId="0" fillId="0" fontId="5" numFmtId="0" xfId="0" applyFont="1"/>
    <xf borderId="0" fillId="0" fontId="8" numFmtId="0" xfId="0" applyFont="1"/>
    <xf borderId="0" fillId="0" fontId="9" numFmtId="0" xfId="0" applyAlignment="1" applyFont="1">
      <alignment vertical="center"/>
    </xf>
    <xf borderId="0" fillId="0" fontId="10" numFmtId="0" xfId="0" applyFont="1"/>
    <xf borderId="2" fillId="3" fontId="11" numFmtId="0" xfId="0" applyAlignment="1" applyBorder="1" applyFill="1" applyFont="1">
      <alignment vertical="center"/>
    </xf>
    <xf borderId="3" fillId="0" fontId="12" numFmtId="0" xfId="0" applyAlignment="1" applyBorder="1" applyFont="1">
      <alignment horizontal="center"/>
    </xf>
    <xf borderId="1" fillId="4" fontId="13" numFmtId="0" xfId="0" applyAlignment="1" applyBorder="1" applyFill="1" applyFont="1">
      <alignment horizontal="left"/>
    </xf>
    <xf borderId="4" fillId="0" fontId="10" numFmtId="164" xfId="0" applyBorder="1" applyFont="1" applyNumberFormat="1"/>
    <xf borderId="0" fillId="0" fontId="5" numFmtId="0" xfId="0" applyAlignment="1" applyFont="1">
      <alignment horizontal="center"/>
    </xf>
    <xf borderId="0" fillId="0" fontId="5" numFmtId="2" xfId="0" applyAlignment="1" applyFont="1" applyNumberFormat="1">
      <alignment horizontal="center"/>
    </xf>
    <xf borderId="4" fillId="0" fontId="10" numFmtId="10" xfId="0" applyBorder="1" applyFont="1" applyNumberFormat="1"/>
    <xf borderId="0" fillId="0" fontId="5" numFmtId="165" xfId="0" applyFont="1" applyNumberFormat="1"/>
    <xf borderId="1" fillId="4" fontId="10" numFmtId="166" xfId="0" applyAlignment="1" applyBorder="1" applyFont="1" applyNumberFormat="1">
      <alignment horizontal="left"/>
    </xf>
    <xf borderId="1" fillId="4" fontId="10" numFmtId="167" xfId="0" applyBorder="1" applyFont="1" applyNumberFormat="1"/>
    <xf borderId="1" fillId="4" fontId="6" numFmtId="166" xfId="0" applyAlignment="1" applyBorder="1" applyFont="1" applyNumberFormat="1">
      <alignment horizontal="right"/>
    </xf>
    <xf borderId="1" fillId="4" fontId="14" numFmtId="166" xfId="0" applyAlignment="1" applyBorder="1" applyFont="1" applyNumberFormat="1">
      <alignment horizontal="right"/>
    </xf>
    <xf borderId="0" fillId="0" fontId="6" numFmtId="166" xfId="0" applyAlignment="1" applyFont="1" applyNumberFormat="1">
      <alignment horizontal="right"/>
    </xf>
    <xf borderId="0" fillId="0" fontId="14" numFmtId="166" xfId="0" applyAlignment="1" applyFont="1" applyNumberFormat="1">
      <alignment horizontal="right"/>
    </xf>
    <xf borderId="4" fillId="0" fontId="14" numFmtId="167" xfId="0" applyBorder="1" applyFont="1" applyNumberFormat="1"/>
    <xf borderId="5" fillId="4" fontId="15" numFmtId="0" xfId="0" applyAlignment="1" applyBorder="1" applyFont="1">
      <alignment horizontal="left"/>
    </xf>
    <xf borderId="6" fillId="0" fontId="16" numFmtId="0" xfId="0" applyBorder="1" applyFont="1"/>
    <xf borderId="1" fillId="4" fontId="5" numFmtId="0" xfId="0" applyBorder="1" applyFont="1"/>
    <xf borderId="1" fillId="4" fontId="12" numFmtId="0" xfId="0" applyAlignment="1" applyBorder="1" applyFont="1">
      <alignment horizontal="center"/>
    </xf>
    <xf borderId="1" fillId="4" fontId="10" numFmtId="0" xfId="0" applyAlignment="1" applyBorder="1" applyFont="1">
      <alignment horizontal="left"/>
    </xf>
    <xf borderId="1" fillId="5" fontId="13" numFmtId="2" xfId="0" applyAlignment="1" applyBorder="1" applyFill="1" applyFont="1" applyNumberFormat="1">
      <alignment horizontal="center"/>
    </xf>
    <xf borderId="1" fillId="4" fontId="10" numFmtId="0" xfId="0" applyAlignment="1" applyBorder="1" applyFont="1">
      <alignment horizontal="center"/>
    </xf>
    <xf borderId="1" fillId="5" fontId="10" numFmtId="167" xfId="0" applyBorder="1" applyFont="1" applyNumberFormat="1"/>
    <xf borderId="0" fillId="0" fontId="6" numFmtId="0" xfId="0" applyFont="1"/>
    <xf borderId="4" fillId="0" fontId="14" numFmtId="0" xfId="0" applyAlignment="1" applyBorder="1" applyFont="1">
      <alignment horizontal="center"/>
    </xf>
    <xf borderId="1" fillId="4" fontId="5" numFmtId="0" xfId="0" applyAlignment="1" applyBorder="1" applyFont="1">
      <alignment horizontal="center"/>
    </xf>
    <xf borderId="1" fillId="5" fontId="13" numFmtId="167" xfId="0" applyAlignment="1" applyBorder="1" applyFont="1" applyNumberFormat="1">
      <alignment horizontal="right"/>
    </xf>
    <xf borderId="0" fillId="0" fontId="12" numFmtId="0" xfId="0" applyAlignment="1" applyFont="1">
      <alignment horizontal="center"/>
    </xf>
    <xf borderId="0" fillId="0" fontId="17" numFmtId="0" xfId="0" applyAlignment="1" applyFont="1">
      <alignment horizontal="left"/>
    </xf>
    <xf borderId="0" fillId="0" fontId="18" numFmtId="0" xfId="0" applyFont="1"/>
    <xf borderId="0" fillId="0" fontId="18" numFmtId="0" xfId="0" applyAlignment="1" applyFont="1">
      <alignment horizontal="left" shrinkToFit="0" wrapText="1"/>
    </xf>
    <xf borderId="0" fillId="0" fontId="19" numFmtId="0" xfId="0" applyFont="1"/>
    <xf borderId="0" fillId="0" fontId="2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3943661971830985"/>
          <c:y val="0.07843174800737213"/>
          <c:w val="0.7429577464788732"/>
          <c:h val="0.6764738265635846"/>
        </c:manualLayout>
      </c:layout>
      <c:barChart>
        <c:barDir val="col"/>
        <c:ser>
          <c:idx val="0"/>
          <c:order val="0"/>
          <c:tx>
            <c:v>Interest</c:v>
          </c:tx>
          <c:spPr>
            <a:solidFill>
              <a:srgbClr val="EA9999"/>
            </a:solidFill>
            <a:ln cmpd="sng">
              <a:solidFill>
                <a:srgbClr val="000000"/>
              </a:solidFill>
            </a:ln>
          </c:spPr>
          <c:dLbls>
            <c:numFmt formatCode="#,##0" sourceLinked="0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CreditCardPayoff!$E$6:$E$13</c:f>
            </c:strRef>
          </c:cat>
          <c:val>
            <c:numRef>
              <c:f>CreditCardPayoff!$G$6:$G$13</c:f>
              <c:numCache/>
            </c:numRef>
          </c:val>
        </c:ser>
        <c:axId val="744346269"/>
        <c:axId val="812185209"/>
      </c:barChart>
      <c:catAx>
        <c:axId val="7443462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 sz="9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900">
                    <a:solidFill>
                      <a:srgbClr val="000000"/>
                    </a:solidFill>
                    <a:latin typeface="Arial"/>
                  </a:rPr>
                  <a:t>Months to Payoff</a:t>
                </a:r>
              </a:p>
            </c:rich>
          </c:tx>
          <c:layout>
            <c:manualLayout>
              <c:xMode val="edge"/>
              <c:yMode val="edge"/>
              <c:x val="0.3485915492957746"/>
              <c:y val="0.8725531965820149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</a:p>
        </c:txPr>
        <c:crossAx val="812185209"/>
      </c:catAx>
      <c:valAx>
        <c:axId val="81218520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 sz="10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1000">
                    <a:solidFill>
                      <a:srgbClr val="000000"/>
                    </a:solidFill>
                    <a:latin typeface="Arial"/>
                  </a:rPr>
                  <a:t>Total Interest</a:t>
                </a:r>
              </a:p>
            </c:rich>
          </c:tx>
          <c:layout>
            <c:manualLayout>
              <c:xMode val="edge"/>
              <c:yMode val="edge"/>
              <c:x val="0.017605633802816902"/>
              <c:y val="0.2009813542688910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900">
                <a:solidFill>
                  <a:srgbClr val="000000"/>
                </a:solidFill>
                <a:latin typeface="Arial"/>
              </a:defRPr>
            </a:pPr>
          </a:p>
        </c:txPr>
        <c:crossAx val="744346269"/>
      </c:valAx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5704225352112675"/>
          <c:y val="0.07441860465116279"/>
          <c:w val="0.7253521126760564"/>
          <c:h val="0.6930232558139535"/>
        </c:manualLayout>
      </c:layout>
      <c:barChart>
        <c:barDir val="col"/>
        <c:ser>
          <c:idx val="0"/>
          <c:order val="0"/>
          <c:tx>
            <c:v>Payment</c:v>
          </c:tx>
          <c:spPr>
            <a:solidFill>
              <a:srgbClr val="B7B7B7"/>
            </a:solidFill>
            <a:ln cmpd="sng">
              <a:solidFill>
                <a:srgbClr val="000000"/>
              </a:solidFill>
            </a:ln>
          </c:spPr>
          <c:dLbls>
            <c:numFmt formatCode="#,##0" sourceLinked="0"/>
            <c:txPr>
              <a:bodyPr/>
              <a:lstStyle/>
              <a:p>
                <a:pPr lvl="0">
                  <a:defRPr b="0" i="0" sz="800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CreditCardPayoff!$E$6:$E$13</c:f>
            </c:strRef>
          </c:cat>
          <c:val>
            <c:numRef>
              <c:f>CreditCardPayoff!$F$6:$F$13</c:f>
              <c:numCache/>
            </c:numRef>
          </c:val>
        </c:ser>
        <c:axId val="157863847"/>
        <c:axId val="1263841016"/>
      </c:barChart>
      <c:catAx>
        <c:axId val="157863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 sz="8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800">
                    <a:solidFill>
                      <a:srgbClr val="000000"/>
                    </a:solidFill>
                    <a:latin typeface="Arial"/>
                  </a:rPr>
                  <a:t>Months to Payoff</a:t>
                </a:r>
              </a:p>
            </c:rich>
          </c:tx>
          <c:layout>
            <c:manualLayout>
              <c:xMode val="edge"/>
              <c:yMode val="edge"/>
              <c:x val="0.3732394366197183"/>
              <c:y val="0.8790697674418605"/>
            </c:manualLayout>
          </c:layout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263841016"/>
      </c:catAx>
      <c:valAx>
        <c:axId val="1263841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 sz="10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1000">
                    <a:solidFill>
                      <a:srgbClr val="000000"/>
                    </a:solidFill>
                    <a:latin typeface="Arial"/>
                  </a:rPr>
                  <a:t>Monthly Payment</a:t>
                </a:r>
              </a:p>
            </c:rich>
          </c:tx>
          <c:layout>
            <c:manualLayout>
              <c:xMode val="edge"/>
              <c:yMode val="edge"/>
              <c:x val="0.017605633802816902"/>
              <c:y val="0.15813953488372093"/>
            </c:manualLayout>
          </c:layout>
          <c:overlay val="0"/>
        </c:title>
        <c:numFmt formatCode="\$#,##0_);[Red]\(\$#,##0\)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800">
                <a:solidFill>
                  <a:srgbClr val="000000"/>
                </a:solidFill>
                <a:latin typeface="Arial"/>
              </a:defRPr>
            </a:pPr>
          </a:p>
        </c:txPr>
        <c:crossAx val="157863847"/>
      </c:valAx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171450</xdr:colOff>
      <xdr:row>15</xdr:row>
      <xdr:rowOff>66675</xdr:rowOff>
    </xdr:from>
    <xdr:ext cx="3486150" cy="2162175"/>
    <xdr:graphicFrame>
      <xdr:nvGraphicFramePr>
        <xdr:cNvPr id="726541635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171450</xdr:colOff>
      <xdr:row>3</xdr:row>
      <xdr:rowOff>0</xdr:rowOff>
    </xdr:from>
    <xdr:ext cx="3486150" cy="2162175"/>
    <xdr:graphicFrame>
      <xdr:nvGraphicFramePr>
        <xdr:cNvPr id="1739084597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0</xdr:colOff>
      <xdr:row>0</xdr:row>
      <xdr:rowOff>0</xdr:rowOff>
    </xdr:from>
    <xdr:ext cx="581025" cy="276225"/>
    <xdr:pic>
      <xdr:nvPicPr>
        <xdr:cNvPr id="0" name="image1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7F7F7F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nderunpad.wixstudio.io/finderrectangle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4.43"/>
    <col customWidth="1" min="2" max="2" width="27.14"/>
    <col customWidth="1" min="3" max="3" width="18.43"/>
    <col customWidth="1" min="4" max="4" width="5.57"/>
    <col customWidth="1" min="5" max="5" width="7.86"/>
    <col customWidth="1" min="6" max="7" width="10.29"/>
    <col customWidth="1" min="8" max="9" width="8.71"/>
    <col customWidth="1" min="10" max="10" width="37.43"/>
    <col customWidth="1" min="11" max="26" width="8.71"/>
  </cols>
  <sheetData>
    <row r="1" ht="60.75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/>
      <c r="B2" s="5"/>
      <c r="C2" s="5"/>
      <c r="D2" s="6"/>
      <c r="E2" s="6"/>
      <c r="F2" s="6"/>
      <c r="G2" s="6"/>
      <c r="H2" s="7"/>
      <c r="I2" s="8" t="s">
        <v>1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9"/>
      <c r="B3" s="9"/>
      <c r="C3" s="9"/>
      <c r="D3" s="9"/>
      <c r="E3" s="10"/>
      <c r="F3" s="10"/>
      <c r="G3" s="10"/>
      <c r="H3" s="10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4.25" customHeight="1">
      <c r="A4" s="9"/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4.25" customHeight="1">
      <c r="A5" s="12"/>
      <c r="B5" s="13" t="s">
        <v>2</v>
      </c>
      <c r="C5" s="13"/>
      <c r="D5" s="12"/>
      <c r="E5" s="14" t="s">
        <v>3</v>
      </c>
      <c r="F5" s="14" t="s">
        <v>4</v>
      </c>
      <c r="G5" s="14" t="s">
        <v>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4.25" customHeight="1">
      <c r="A6" s="9"/>
      <c r="B6" s="15" t="s">
        <v>6</v>
      </c>
      <c r="C6" s="16">
        <v>7500.0</v>
      </c>
      <c r="D6" s="9"/>
      <c r="E6" s="17">
        <v>12.0</v>
      </c>
      <c r="F6" s="18">
        <f t="shared" ref="F6:F13" si="1">PMT($C$7/12,E6,-$C$6)</f>
        <v>673.4033821</v>
      </c>
      <c r="G6" s="18">
        <f t="shared" ref="G6:G13" si="2">(E6*F6)-$C$6</f>
        <v>580.840585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9"/>
      <c r="B7" s="15" t="s">
        <v>7</v>
      </c>
      <c r="C7" s="19">
        <v>0.14</v>
      </c>
      <c r="D7" s="9"/>
      <c r="E7" s="17">
        <v>18.0</v>
      </c>
      <c r="F7" s="18">
        <f t="shared" si="1"/>
        <v>464.3638052</v>
      </c>
      <c r="G7" s="18">
        <f t="shared" si="2"/>
        <v>858.5484935</v>
      </c>
      <c r="H7" s="2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9"/>
      <c r="B8" s="21" t="s">
        <v>8</v>
      </c>
      <c r="C8" s="22">
        <f>C6*C7/12</f>
        <v>87.5</v>
      </c>
      <c r="D8" s="9"/>
      <c r="E8" s="17">
        <v>24.0</v>
      </c>
      <c r="F8" s="18">
        <f t="shared" si="1"/>
        <v>360.0966245</v>
      </c>
      <c r="G8" s="18">
        <f t="shared" si="2"/>
        <v>1142.318988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9"/>
      <c r="B9" s="23"/>
      <c r="C9" s="24"/>
      <c r="D9" s="9"/>
      <c r="E9" s="17">
        <v>30.0</v>
      </c>
      <c r="F9" s="18">
        <f t="shared" si="1"/>
        <v>297.7377192</v>
      </c>
      <c r="G9" s="18">
        <f t="shared" si="2"/>
        <v>1432.131577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9"/>
      <c r="B10" s="25"/>
      <c r="C10" s="26"/>
      <c r="D10" s="9"/>
      <c r="E10" s="17">
        <v>36.0</v>
      </c>
      <c r="F10" s="18">
        <f t="shared" si="1"/>
        <v>256.3322232</v>
      </c>
      <c r="G10" s="18">
        <f t="shared" si="2"/>
        <v>1727.960035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9"/>
      <c r="B11" s="13" t="s">
        <v>9</v>
      </c>
      <c r="C11" s="13"/>
      <c r="D11" s="9"/>
      <c r="E11" s="17">
        <v>42.0</v>
      </c>
      <c r="F11" s="18">
        <f t="shared" si="1"/>
        <v>226.899345</v>
      </c>
      <c r="G11" s="18">
        <f t="shared" si="2"/>
        <v>2029.77249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9"/>
      <c r="B12" s="15" t="s">
        <v>10</v>
      </c>
      <c r="C12" s="27">
        <v>120.0</v>
      </c>
      <c r="D12" s="9"/>
      <c r="E12" s="17">
        <v>54.0</v>
      </c>
      <c r="F12" s="18">
        <f t="shared" si="1"/>
        <v>187.9850808</v>
      </c>
      <c r="G12" s="18">
        <f t="shared" si="2"/>
        <v>2651.194363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9"/>
      <c r="B13" s="28" t="s">
        <v>11</v>
      </c>
      <c r="C13" s="29"/>
      <c r="D13" s="9"/>
      <c r="E13" s="17">
        <v>60.0</v>
      </c>
      <c r="F13" s="18">
        <f t="shared" si="1"/>
        <v>174.5118814</v>
      </c>
      <c r="G13" s="18">
        <f t="shared" si="2"/>
        <v>2970.712882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9"/>
      <c r="B14" s="30"/>
      <c r="C14" s="31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9"/>
      <c r="B15" s="32" t="s">
        <v>12</v>
      </c>
      <c r="C15" s="33">
        <f>IF(C12=0," - ",NPER(C7/12,C12,-C6))</f>
        <v>112.6162907</v>
      </c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9"/>
      <c r="B16" s="32"/>
      <c r="C16" s="34" t="str">
        <f>"("&amp;ROUND(C15/12,2)&amp;" years)"</f>
        <v>(9.38 years)</v>
      </c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9"/>
      <c r="B17" s="21" t="s">
        <v>13</v>
      </c>
      <c r="C17" s="35">
        <f>IF(C12=0," - ",C15*C12-C6)</f>
        <v>6013.954878</v>
      </c>
      <c r="D17" s="3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9"/>
      <c r="B18" s="30"/>
      <c r="C18" s="30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9"/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4.25" customHeight="1">
      <c r="A20" s="9"/>
      <c r="B20" s="13" t="s">
        <v>14</v>
      </c>
      <c r="C20" s="13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9"/>
      <c r="B21" s="15" t="s">
        <v>15</v>
      </c>
      <c r="C21" s="37">
        <v>36.0</v>
      </c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9"/>
      <c r="B22" s="30"/>
      <c r="C22" s="38" t="str">
        <f>"("&amp;ROUND(C21/12,2)&amp;" years)"</f>
        <v>(3 years)</v>
      </c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9"/>
      <c r="B23" s="30"/>
      <c r="C23" s="31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9"/>
      <c r="B24" s="32" t="s">
        <v>10</v>
      </c>
      <c r="C24" s="39">
        <f>IF(C21=0," - ",PMT(C7/12,C21,-C6))</f>
        <v>256.3322232</v>
      </c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9"/>
      <c r="B25" s="21" t="s">
        <v>13</v>
      </c>
      <c r="C25" s="22">
        <f>IF(C21=0," - ",C24*C21-C6)</f>
        <v>1727.960035</v>
      </c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9"/>
      <c r="B26" s="9"/>
      <c r="C26" s="40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9"/>
      <c r="B27" s="10"/>
      <c r="C27" s="10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0" customHeight="1">
      <c r="A28" s="41" t="s">
        <v>16</v>
      </c>
      <c r="B28" s="42"/>
      <c r="C28" s="42"/>
      <c r="D28" s="4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42" t="s">
        <v>17</v>
      </c>
      <c r="B29" s="10"/>
      <c r="C29" s="10"/>
      <c r="D29" s="42"/>
      <c r="E29" s="10"/>
      <c r="F29" s="10"/>
      <c r="G29" s="10"/>
      <c r="H29" s="44" t="s">
        <v>18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4.25" customHeight="1">
      <c r="A30" s="42" t="s">
        <v>19</v>
      </c>
      <c r="B30" s="10"/>
      <c r="C30" s="10"/>
      <c r="D30" s="4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4.25" customHeight="1">
      <c r="A31" s="4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4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4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4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4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4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4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4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4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">
    <mergeCell ref="B13:C13"/>
    <mergeCell ref="I1:J1"/>
    <mergeCell ref="I2:J2"/>
  </mergeCells>
  <dataValidations>
    <dataValidation type="decimal" operator="greaterThan" allowBlank="1" showInputMessage="1" prompt="Payment Too Low - The amount entered is too low to pay off your current credit balance. It must be greater than the interest-only amount." sqref="C12">
      <formula1>C7/12*C6</formula1>
    </dataValidation>
  </dataValidations>
  <hyperlinks>
    <hyperlink r:id="rId1" ref="I2"/>
  </hyperlinks>
  <printOptions horizontalCentered="1"/>
  <pageMargins bottom="0.5" footer="0.0" header="0.0" left="0.5" right="0.5" top="0.75"/>
  <pageSetup orientation="portrait"/>
  <headerFooter>
    <oddFooter>&amp;Lhttp://www.vertex42.com/Calculators/credit-card-payoff-calculator.html&amp;R© 2008 Vertex42 LLC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2007-07-15T01:09:33Z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https://www.vertex42.com/Calculators/credit-card-payoff-calculator.html</vt:lpwstr>
  </property>
</Properties>
</file>